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8_{D2BE3371-B705-4E0E-89D5-F3292BA8571D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Pol'!$A$1:$Y$176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1" i="1" l="1"/>
  <c r="I60" i="1"/>
  <c r="I59" i="1"/>
  <c r="I58" i="1"/>
  <c r="I57" i="1"/>
  <c r="I56" i="1"/>
  <c r="I55" i="1"/>
  <c r="I54" i="1"/>
  <c r="I53" i="1"/>
  <c r="I52" i="1"/>
  <c r="G41" i="1"/>
  <c r="F41" i="1"/>
  <c r="H41" i="1" s="1"/>
  <c r="I41" i="1" s="1"/>
  <c r="G40" i="1"/>
  <c r="H40" i="1" s="1"/>
  <c r="I40" i="1" s="1"/>
  <c r="F40" i="1"/>
  <c r="G39" i="1"/>
  <c r="F39" i="1"/>
  <c r="G166" i="12"/>
  <c r="BA164" i="12"/>
  <c r="BA162" i="12"/>
  <c r="BA160" i="12"/>
  <c r="G9" i="12"/>
  <c r="I9" i="12"/>
  <c r="I8" i="12" s="1"/>
  <c r="K9" i="12"/>
  <c r="K8" i="12" s="1"/>
  <c r="M9" i="12"/>
  <c r="O9" i="12"/>
  <c r="O8" i="12" s="1"/>
  <c r="Q9" i="12"/>
  <c r="Q8" i="12" s="1"/>
  <c r="V9" i="12"/>
  <c r="V8" i="12" s="1"/>
  <c r="G12" i="12"/>
  <c r="I12" i="12"/>
  <c r="K12" i="12"/>
  <c r="M12" i="12"/>
  <c r="O12" i="12"/>
  <c r="Q12" i="12"/>
  <c r="V12" i="12"/>
  <c r="G15" i="12"/>
  <c r="I15" i="12"/>
  <c r="K15" i="12"/>
  <c r="M15" i="12"/>
  <c r="O15" i="12"/>
  <c r="Q15" i="12"/>
  <c r="V15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3" i="12"/>
  <c r="M23" i="12" s="1"/>
  <c r="I23" i="12"/>
  <c r="K23" i="12"/>
  <c r="O23" i="12"/>
  <c r="Q23" i="12"/>
  <c r="V23" i="12"/>
  <c r="G25" i="12"/>
  <c r="I25" i="12"/>
  <c r="K25" i="12"/>
  <c r="M25" i="12"/>
  <c r="O25" i="12"/>
  <c r="Q25" i="12"/>
  <c r="V25" i="12"/>
  <c r="G29" i="12"/>
  <c r="G8" i="12" s="1"/>
  <c r="I29" i="12"/>
  <c r="K29" i="12"/>
  <c r="O29" i="12"/>
  <c r="Q29" i="12"/>
  <c r="V29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7" i="12"/>
  <c r="I37" i="12"/>
  <c r="K37" i="12"/>
  <c r="M37" i="12"/>
  <c r="O37" i="12"/>
  <c r="Q37" i="12"/>
  <c r="V37" i="12"/>
  <c r="G40" i="12"/>
  <c r="M40" i="12" s="1"/>
  <c r="I40" i="12"/>
  <c r="I39" i="12" s="1"/>
  <c r="K40" i="12"/>
  <c r="O40" i="12"/>
  <c r="Q40" i="12"/>
  <c r="Q39" i="12" s="1"/>
  <c r="V40" i="12"/>
  <c r="V39" i="12" s="1"/>
  <c r="G44" i="12"/>
  <c r="M44" i="12" s="1"/>
  <c r="I44" i="12"/>
  <c r="K44" i="12"/>
  <c r="K39" i="12" s="1"/>
  <c r="O44" i="12"/>
  <c r="Q44" i="12"/>
  <c r="V44" i="12"/>
  <c r="G48" i="12"/>
  <c r="I48" i="12"/>
  <c r="K48" i="12"/>
  <c r="M48" i="12"/>
  <c r="O48" i="12"/>
  <c r="Q48" i="12"/>
  <c r="V48" i="12"/>
  <c r="G51" i="12"/>
  <c r="M51" i="12" s="1"/>
  <c r="I51" i="12"/>
  <c r="K51" i="12"/>
  <c r="O51" i="12"/>
  <c r="Q51" i="12"/>
  <c r="V51" i="12"/>
  <c r="G54" i="12"/>
  <c r="M54" i="12" s="1"/>
  <c r="I54" i="12"/>
  <c r="K54" i="12"/>
  <c r="O54" i="12"/>
  <c r="Q54" i="12"/>
  <c r="V54" i="12"/>
  <c r="G57" i="12"/>
  <c r="M57" i="12" s="1"/>
  <c r="I57" i="12"/>
  <c r="K57" i="12"/>
  <c r="O57" i="12"/>
  <c r="Q57" i="12"/>
  <c r="V57" i="12"/>
  <c r="G59" i="12"/>
  <c r="I59" i="12"/>
  <c r="K59" i="12"/>
  <c r="M59" i="12"/>
  <c r="O59" i="12"/>
  <c r="Q59" i="12"/>
  <c r="V59" i="12"/>
  <c r="G61" i="12"/>
  <c r="M61" i="12" s="1"/>
  <c r="I61" i="12"/>
  <c r="K61" i="12"/>
  <c r="O61" i="12"/>
  <c r="O39" i="12" s="1"/>
  <c r="Q61" i="12"/>
  <c r="V61" i="12"/>
  <c r="G64" i="12"/>
  <c r="M64" i="12" s="1"/>
  <c r="I64" i="12"/>
  <c r="K64" i="12"/>
  <c r="O64" i="12"/>
  <c r="Q64" i="12"/>
  <c r="V64" i="12"/>
  <c r="G66" i="12"/>
  <c r="M66" i="12" s="1"/>
  <c r="I66" i="12"/>
  <c r="K66" i="12"/>
  <c r="O66" i="12"/>
  <c r="Q66" i="12"/>
  <c r="V66" i="12"/>
  <c r="G69" i="12"/>
  <c r="I69" i="12"/>
  <c r="K69" i="12"/>
  <c r="M69" i="12"/>
  <c r="O69" i="12"/>
  <c r="Q69" i="12"/>
  <c r="V69" i="12"/>
  <c r="G71" i="12"/>
  <c r="M71" i="12" s="1"/>
  <c r="I71" i="12"/>
  <c r="K71" i="12"/>
  <c r="O71" i="12"/>
  <c r="Q71" i="12"/>
  <c r="V71" i="12"/>
  <c r="G74" i="12"/>
  <c r="M74" i="12" s="1"/>
  <c r="I74" i="12"/>
  <c r="K74" i="12"/>
  <c r="O74" i="12"/>
  <c r="Q74" i="12"/>
  <c r="V74" i="12"/>
  <c r="G77" i="12"/>
  <c r="M77" i="12" s="1"/>
  <c r="I77" i="12"/>
  <c r="K77" i="12"/>
  <c r="O77" i="12"/>
  <c r="Q77" i="12"/>
  <c r="V77" i="12"/>
  <c r="G80" i="12"/>
  <c r="I80" i="12"/>
  <c r="K80" i="12"/>
  <c r="M80" i="12"/>
  <c r="O80" i="12"/>
  <c r="Q80" i="12"/>
  <c r="V80" i="12"/>
  <c r="G84" i="12"/>
  <c r="M84" i="12" s="1"/>
  <c r="I84" i="12"/>
  <c r="K84" i="12"/>
  <c r="O84" i="12"/>
  <c r="Q84" i="12"/>
  <c r="V84" i="12"/>
  <c r="G87" i="12"/>
  <c r="M87" i="12" s="1"/>
  <c r="I87" i="12"/>
  <c r="K87" i="12"/>
  <c r="O87" i="12"/>
  <c r="Q87" i="12"/>
  <c r="V87" i="12"/>
  <c r="G90" i="12"/>
  <c r="I90" i="12"/>
  <c r="K90" i="12"/>
  <c r="M90" i="12"/>
  <c r="O90" i="12"/>
  <c r="Q90" i="12"/>
  <c r="V90" i="12"/>
  <c r="K93" i="12"/>
  <c r="V93" i="12"/>
  <c r="G94" i="12"/>
  <c r="G93" i="12" s="1"/>
  <c r="I94" i="12"/>
  <c r="I93" i="12" s="1"/>
  <c r="K94" i="12"/>
  <c r="O94" i="12"/>
  <c r="O93" i="12" s="1"/>
  <c r="Q94" i="12"/>
  <c r="Q93" i="12" s="1"/>
  <c r="V94" i="12"/>
  <c r="G96" i="12"/>
  <c r="I96" i="12"/>
  <c r="K96" i="12"/>
  <c r="K95" i="12" s="1"/>
  <c r="M96" i="12"/>
  <c r="O96" i="12"/>
  <c r="Q96" i="12"/>
  <c r="V96" i="12"/>
  <c r="V95" i="12" s="1"/>
  <c r="G98" i="12"/>
  <c r="I98" i="12"/>
  <c r="K98" i="12"/>
  <c r="M98" i="12"/>
  <c r="O98" i="12"/>
  <c r="O95" i="12" s="1"/>
  <c r="Q98" i="12"/>
  <c r="V98" i="12"/>
  <c r="G101" i="12"/>
  <c r="G95" i="12" s="1"/>
  <c r="I101" i="12"/>
  <c r="K101" i="12"/>
  <c r="O101" i="12"/>
  <c r="Q101" i="12"/>
  <c r="V101" i="12"/>
  <c r="G111" i="12"/>
  <c r="M111" i="12" s="1"/>
  <c r="I111" i="12"/>
  <c r="K111" i="12"/>
  <c r="O111" i="12"/>
  <c r="Q111" i="12"/>
  <c r="Q95" i="12" s="1"/>
  <c r="V111" i="12"/>
  <c r="G113" i="12"/>
  <c r="I113" i="12"/>
  <c r="K113" i="12"/>
  <c r="M113" i="12"/>
  <c r="O113" i="12"/>
  <c r="Q113" i="12"/>
  <c r="V113" i="12"/>
  <c r="G118" i="12"/>
  <c r="I118" i="12"/>
  <c r="K118" i="12"/>
  <c r="M118" i="12"/>
  <c r="O118" i="12"/>
  <c r="Q118" i="12"/>
  <c r="V118" i="12"/>
  <c r="G123" i="12"/>
  <c r="M123" i="12" s="1"/>
  <c r="I123" i="12"/>
  <c r="K123" i="12"/>
  <c r="O123" i="12"/>
  <c r="Q123" i="12"/>
  <c r="V123" i="12"/>
  <c r="G127" i="12"/>
  <c r="M127" i="12" s="1"/>
  <c r="I127" i="12"/>
  <c r="I95" i="12" s="1"/>
  <c r="K127" i="12"/>
  <c r="O127" i="12"/>
  <c r="Q127" i="12"/>
  <c r="V127" i="12"/>
  <c r="G130" i="12"/>
  <c r="I130" i="12"/>
  <c r="K130" i="12"/>
  <c r="M130" i="12"/>
  <c r="O130" i="12"/>
  <c r="Q130" i="12"/>
  <c r="V130" i="12"/>
  <c r="K133" i="12"/>
  <c r="V133" i="12"/>
  <c r="G134" i="12"/>
  <c r="G133" i="12" s="1"/>
  <c r="I134" i="12"/>
  <c r="I133" i="12" s="1"/>
  <c r="K134" i="12"/>
  <c r="O134" i="12"/>
  <c r="O133" i="12" s="1"/>
  <c r="Q134" i="12"/>
  <c r="Q133" i="12" s="1"/>
  <c r="V134" i="12"/>
  <c r="G136" i="12"/>
  <c r="I136" i="12"/>
  <c r="O136" i="12"/>
  <c r="Q136" i="12"/>
  <c r="G137" i="12"/>
  <c r="I137" i="12"/>
  <c r="K137" i="12"/>
  <c r="K136" i="12" s="1"/>
  <c r="M137" i="12"/>
  <c r="M136" i="12" s="1"/>
  <c r="O137" i="12"/>
  <c r="Q137" i="12"/>
  <c r="V137" i="12"/>
  <c r="V136" i="12" s="1"/>
  <c r="K138" i="12"/>
  <c r="V138" i="12"/>
  <c r="G139" i="12"/>
  <c r="G138" i="12" s="1"/>
  <c r="I139" i="12"/>
  <c r="I138" i="12" s="1"/>
  <c r="K139" i="12"/>
  <c r="O139" i="12"/>
  <c r="O138" i="12" s="1"/>
  <c r="Q139" i="12"/>
  <c r="Q138" i="12" s="1"/>
  <c r="V139" i="12"/>
  <c r="I142" i="12"/>
  <c r="G143" i="12"/>
  <c r="I143" i="12"/>
  <c r="K143" i="12"/>
  <c r="K142" i="12" s="1"/>
  <c r="M143" i="12"/>
  <c r="M142" i="12" s="1"/>
  <c r="O143" i="12"/>
  <c r="Q143" i="12"/>
  <c r="V143" i="12"/>
  <c r="V142" i="12" s="1"/>
  <c r="G145" i="12"/>
  <c r="I145" i="12"/>
  <c r="K145" i="12"/>
  <c r="M145" i="12"/>
  <c r="O145" i="12"/>
  <c r="O142" i="12" s="1"/>
  <c r="Q145" i="12"/>
  <c r="V145" i="12"/>
  <c r="G147" i="12"/>
  <c r="M147" i="12" s="1"/>
  <c r="I147" i="12"/>
  <c r="K147" i="12"/>
  <c r="O147" i="12"/>
  <c r="Q147" i="12"/>
  <c r="V147" i="12"/>
  <c r="G149" i="12"/>
  <c r="M149" i="12" s="1"/>
  <c r="I149" i="12"/>
  <c r="K149" i="12"/>
  <c r="O149" i="12"/>
  <c r="Q149" i="12"/>
  <c r="Q142" i="12" s="1"/>
  <c r="V149" i="12"/>
  <c r="G150" i="12"/>
  <c r="I150" i="12"/>
  <c r="K150" i="12"/>
  <c r="M150" i="12"/>
  <c r="O150" i="12"/>
  <c r="Q150" i="12"/>
  <c r="V150" i="12"/>
  <c r="G152" i="12"/>
  <c r="G151" i="12" s="1"/>
  <c r="I152" i="12"/>
  <c r="I151" i="12" s="1"/>
  <c r="K152" i="12"/>
  <c r="O152" i="12"/>
  <c r="O151" i="12" s="1"/>
  <c r="Q152" i="12"/>
  <c r="Q151" i="12" s="1"/>
  <c r="V152" i="12"/>
  <c r="G153" i="12"/>
  <c r="M153" i="12" s="1"/>
  <c r="I153" i="12"/>
  <c r="K153" i="12"/>
  <c r="K151" i="12" s="1"/>
  <c r="O153" i="12"/>
  <c r="Q153" i="12"/>
  <c r="V153" i="12"/>
  <c r="G155" i="12"/>
  <c r="I155" i="12"/>
  <c r="K155" i="12"/>
  <c r="M155" i="12"/>
  <c r="O155" i="12"/>
  <c r="Q155" i="12"/>
  <c r="V155" i="12"/>
  <c r="V151" i="12" s="1"/>
  <c r="G158" i="12"/>
  <c r="G157" i="12" s="1"/>
  <c r="I158" i="12"/>
  <c r="I157" i="12" s="1"/>
  <c r="K158" i="12"/>
  <c r="O158" i="12"/>
  <c r="O157" i="12" s="1"/>
  <c r="Q158" i="12"/>
  <c r="Q157" i="12" s="1"/>
  <c r="V158" i="12"/>
  <c r="G159" i="12"/>
  <c r="M159" i="12" s="1"/>
  <c r="I159" i="12"/>
  <c r="K159" i="12"/>
  <c r="O159" i="12"/>
  <c r="Q159" i="12"/>
  <c r="V159" i="12"/>
  <c r="V157" i="12" s="1"/>
  <c r="G161" i="12"/>
  <c r="I161" i="12"/>
  <c r="K161" i="12"/>
  <c r="K157" i="12" s="1"/>
  <c r="M161" i="12"/>
  <c r="O161" i="12"/>
  <c r="Q161" i="12"/>
  <c r="V161" i="12"/>
  <c r="G163" i="12"/>
  <c r="I163" i="12"/>
  <c r="K163" i="12"/>
  <c r="M163" i="12"/>
  <c r="O163" i="12"/>
  <c r="Q163" i="12"/>
  <c r="V163" i="12"/>
  <c r="AE166" i="12"/>
  <c r="AF166" i="12"/>
  <c r="I20" i="1"/>
  <c r="I19" i="1"/>
  <c r="I18" i="1"/>
  <c r="I17" i="1"/>
  <c r="I16" i="1"/>
  <c r="F42" i="1"/>
  <c r="G23" i="1" s="1"/>
  <c r="G42" i="1"/>
  <c r="G25" i="1" s="1"/>
  <c r="H39" i="1"/>
  <c r="H42" i="1" s="1"/>
  <c r="J28" i="1"/>
  <c r="J26" i="1"/>
  <c r="G38" i="1"/>
  <c r="F38" i="1"/>
  <c r="J23" i="1"/>
  <c r="J24" i="1"/>
  <c r="J25" i="1"/>
  <c r="J27" i="1"/>
  <c r="E24" i="1"/>
  <c r="E26" i="1"/>
  <c r="I62" i="1" l="1"/>
  <c r="J54" i="1" s="1"/>
  <c r="A23" i="1"/>
  <c r="G28" i="1"/>
  <c r="M39" i="12"/>
  <c r="M8" i="12"/>
  <c r="G39" i="12"/>
  <c r="M152" i="12"/>
  <c r="M151" i="12" s="1"/>
  <c r="M94" i="12"/>
  <c r="M93" i="12" s="1"/>
  <c r="M29" i="12"/>
  <c r="M139" i="12"/>
  <c r="M138" i="12" s="1"/>
  <c r="G142" i="12"/>
  <c r="M134" i="12"/>
  <c r="M133" i="12" s="1"/>
  <c r="M101" i="12"/>
  <c r="M95" i="12" s="1"/>
  <c r="M158" i="12"/>
  <c r="M157" i="12" s="1"/>
  <c r="I21" i="1"/>
  <c r="A25" i="1"/>
  <c r="I39" i="1"/>
  <c r="I42" i="1" s="1"/>
  <c r="J55" i="1" l="1"/>
  <c r="J56" i="1"/>
  <c r="J58" i="1"/>
  <c r="J52" i="1"/>
  <c r="J59" i="1"/>
  <c r="J57" i="1"/>
  <c r="J53" i="1"/>
  <c r="J61" i="1"/>
  <c r="J60" i="1"/>
  <c r="G26" i="1"/>
  <c r="A26" i="1"/>
  <c r="A24" i="1"/>
  <c r="G24" i="1"/>
  <c r="J39" i="1"/>
  <c r="J42" i="1" s="1"/>
  <c r="J41" i="1"/>
  <c r="J40" i="1"/>
  <c r="J62" i="1" l="1"/>
  <c r="A27" i="1"/>
  <c r="A29" i="1" s="1"/>
  <c r="G29" i="1" l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9E6A7FFE-2FA9-4D2A-8936-C75CCE68903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421969E-03B0-4FEF-9C7A-4DC9731FC6D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<sst xmlns="http://schemas.openxmlformats.org/spreadsheetml/2006/main" count="825" uniqueCount="306">
  <si>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</si>
  <si>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</si>
  <si>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</si>
  <si>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</si>
  <si>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</si>
  <si>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</si>
  <si>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</si>
  <si>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</si>
  <si>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</si>
  <si>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</si>
  <si>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</si>
  <si>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</si>
  <si>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</si>
  <si>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</si>
  <si>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</si>
  <si>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</si>
  <si>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</si>
  <si>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</si>
  <si>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</si>
  <si>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</si>
  <si>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</si>
  <si>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</si>
  <si>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</si>
  <si>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</si>
  <si>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</si>
  <si>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</si>
  <si>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</si>
  <si>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</si>
  <si>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</si>
  <si>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</si>
  <si>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</si>
  <si>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</si>
  <si>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</si>
  <si>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</si>
  <si>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</si>
  <si>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</si>
  <si>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</si>
  <si>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</si>
  <si>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</si>
  <si>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</si>
  <si>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</si>
  <si>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</si>
  <si>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</si>
  <si>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</si>
  <si>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 xml:space="preserve">STAVEBNÍ ČÁST </t>
  </si>
  <si>
    <t xml:space="preserve">PĚŠÍ KOMUNIKACE </t>
  </si>
  <si>
    <t>Objekt:</t>
  </si>
  <si>
    <t>Rozpočet:</t>
  </si>
  <si>
    <t>27022024</t>
  </si>
  <si>
    <t xml:space="preserve">OBEC VIŠNOVÉ </t>
  </si>
  <si>
    <t>Stavba</t>
  </si>
  <si>
    <t>Celkem za stavbu</t>
  </si>
  <si>
    <t>CZK</t>
  </si>
  <si>
    <t>#POPS</t>
  </si>
  <si>
    <t xml:space="preserve">Popis stavby: 27022024 - OBEC VIŠNOVÉ </t>
  </si>
  <si>
    <t>#POPO</t>
  </si>
  <si>
    <t xml:space="preserve">Popis objektu: 01 - PĚŠÍ KOMUNIKACE </t>
  </si>
  <si>
    <t>#POPR</t>
  </si>
  <si>
    <t xml:space="preserve">Popis rozpočtu: 01 - STAVEBNÍ ČÁST </t>
  </si>
  <si>
    <t>Rekapitulace dílů</t>
  </si>
  <si>
    <t>Typ dílu</t>
  </si>
  <si>
    <t>1</t>
  </si>
  <si>
    <t>Zemní práce</t>
  </si>
  <si>
    <t>5</t>
  </si>
  <si>
    <t>Komunikace</t>
  </si>
  <si>
    <t>89</t>
  </si>
  <si>
    <t>Ostatní konstrukce na trubním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</si>
  <si>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</si>
  <si>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</si>
  <si>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</si>
  <si>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</si>
  <si>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</si>
  <si>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</si>
  <si>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M65</t>
  </si>
  <si>
    <t>Elektroinstalace a veřejné osvětlení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</si>
  <si>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</si>
  <si>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</si>
  <si>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</si>
  <si>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</si>
  <si>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</si>
  <si>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</si>
  <si>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</si>
  <si>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</si>
  <si>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</si>
  <si>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</si>
  <si>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</si>
  <si>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</si>
  <si>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</si>
  <si>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</si>
  <si>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</si>
  <si>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</si>
  <si>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</si>
  <si>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</si>
  <si>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</si>
  <si>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</si>
  <si>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</si>
  <si>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</si>
  <si>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</si>
  <si>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</si>
  <si>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</si>
  <si>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</si>
  <si>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</si>
  <si>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</si>
  <si>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</si>
  <si>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</si>
  <si>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</si>
  <si>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</si>
  <si>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</si>
  <si>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113108410R00</t>
  </si>
  <si>
    <t>Odstranění asfaltové vrstvy pl.nad 50 m2, tl.10 cm</t>
  </si>
  <si>
    <t>m2</t>
  </si>
  <si>
    <t>RTS 24/ I</t>
  </si>
  <si>
    <t>Práce</t>
  </si>
  <si>
    <t>Běžná</t>
  </si>
  <si>
    <t>POL1_</t>
  </si>
  <si>
    <t>trasa 1 : 0,5*21,0</t>
  </si>
  <si>
    <t>VV</t>
  </si>
  <si>
    <t>trasa 2 : 0,5*69,0</t>
  </si>
  <si>
    <t>113202111R00</t>
  </si>
  <si>
    <t>Vytrhání obrub obrubníků silničních</t>
  </si>
  <si>
    <t>m</t>
  </si>
  <si>
    <t>trasa 1 : 52,0</t>
  </si>
  <si>
    <t>trasa 2 : 69,0</t>
  </si>
  <si>
    <t>122302201R00</t>
  </si>
  <si>
    <t>Odkopávky pro silnice v hor. 4 do 100 m3</t>
  </si>
  <si>
    <t>m3</t>
  </si>
  <si>
    <t>trasa 1 : 1,9*0,3*48,83</t>
  </si>
  <si>
    <t>trasa 2 : 1,9*0,3*67,48</t>
  </si>
  <si>
    <t>122302209R00</t>
  </si>
  <si>
    <t>Příplatek za lepivost - odkop pro silnice v hor. 4</t>
  </si>
  <si>
    <t>Odkaz na mn. položky pořadí 3 : 66,29670</t>
  </si>
  <si>
    <t>162601102R00</t>
  </si>
  <si>
    <t>Vodorovné přemístění výkopku z hor.1-4 do 5000 m</t>
  </si>
  <si>
    <t>Koeficient +koef. nakypření: 0,2</t>
  </si>
  <si>
    <t>171201201R00</t>
  </si>
  <si>
    <t>Uložení sypaniny na skl.-sypanina na výšku přes 2m</t>
  </si>
  <si>
    <t>Odkaz na mn. položky pořadí 5 : 79,55604</t>
  </si>
  <si>
    <t>181301102R00</t>
  </si>
  <si>
    <t>Rozprostření ornice, rovina, tl. 10-15 cm,do 500m2</t>
  </si>
  <si>
    <t xml:space="preserve">za obrubu : </t>
  </si>
  <si>
    <t>trasa 1 : 0,5*48,83</t>
  </si>
  <si>
    <t>trasa 2 : 0,5*37,0</t>
  </si>
  <si>
    <t>182001121R00</t>
  </si>
  <si>
    <t>Plošná úprava terénu, nerovnosti do 15 cm v rovině</t>
  </si>
  <si>
    <t>trasa 1 : 1,9*48,83</t>
  </si>
  <si>
    <t>trasa 2 : 1,9*67,48</t>
  </si>
  <si>
    <t>199000002R00</t>
  </si>
  <si>
    <t>Poplatek za skládku horniny 1- 4, č. dle katal. odpadů 17 05 04</t>
  </si>
  <si>
    <t>460030081R00</t>
  </si>
  <si>
    <t>Řezání spáry v asfaltu nebo betonu</t>
  </si>
  <si>
    <t>trasa 1 : 21,0</t>
  </si>
  <si>
    <t>113202119R00</t>
  </si>
  <si>
    <t xml:space="preserve">Vytrhání betonové přídlažby </t>
  </si>
  <si>
    <t>Vlastní</t>
  </si>
  <si>
    <t>trasa 1 : 33,0</t>
  </si>
  <si>
    <t>564651111R00</t>
  </si>
  <si>
    <t>Podklad z kameniva drceného 63-100 mm, tl. 15 cm</t>
  </si>
  <si>
    <t xml:space="preserve">sjezdy, přechody : </t>
  </si>
  <si>
    <t>trasa 1 : 1,5*(3,9+4,0)</t>
  </si>
  <si>
    <t>trasa 2 : 1,5*(3,0+3,0+3,0+3,0)</t>
  </si>
  <si>
    <t>564751111R00</t>
  </si>
  <si>
    <t>Podklad z kameniva drceného vel.32-63 mm,tl. 15 cm</t>
  </si>
  <si>
    <t>564851111RT2</t>
  </si>
  <si>
    <t>Podklad ze štěrkodrti po zhutnění tloušťky 15 cm štěrkodrť frakce 0-32 mm</t>
  </si>
  <si>
    <t>trasa 1 : 1,5*(43,0+0,6)</t>
  </si>
  <si>
    <t>trasa 2 : 1,5*(4,0+16,0+5,5+31,2)</t>
  </si>
  <si>
    <t>565151111R00</t>
  </si>
  <si>
    <t>Podklad z obal kam.ACP 16+,ACP 22+,do 3 m,tl. 7 cm</t>
  </si>
  <si>
    <t>573231111R00</t>
  </si>
  <si>
    <t>Postřik živičný spojovací z emulze 0,5-0,7 kg/m2</t>
  </si>
  <si>
    <t>RTS 22/ I</t>
  </si>
  <si>
    <t>Odkaz na mn. položky pořadí 16 : 45,00000</t>
  </si>
  <si>
    <t>577112113R00</t>
  </si>
  <si>
    <t>Beton asfalt. ACO 11 S modifik. š. do 3 m, tl.4 cm</t>
  </si>
  <si>
    <t>596215020R00</t>
  </si>
  <si>
    <t>Kladení zámkové dlažby tl. 6 cm do drtě tl. 3 cm</t>
  </si>
  <si>
    <t>trasa 1 : 1,5*(42,2+0,6)+1,1*3,9+3,0</t>
  </si>
  <si>
    <t>trasa 2 : 1,5*(3,9+15,7+5,2+31,2)+1,6+1,1*3,9</t>
  </si>
  <si>
    <t>596215040R00</t>
  </si>
  <si>
    <t>Kladení zámkové dlažby tl. 8 cm do drtě tl. 4 cm</t>
  </si>
  <si>
    <t>trasa 2 : 1,5*3,0*2</t>
  </si>
  <si>
    <t>596291111R00</t>
  </si>
  <si>
    <t>Řezání zámkové dlažby tl. 60 mm</t>
  </si>
  <si>
    <t>trasa 1 : 5,0+14,0</t>
  </si>
  <si>
    <t>trasa 2 : 12,0</t>
  </si>
  <si>
    <t>596291113R00</t>
  </si>
  <si>
    <t xml:space="preserve">Řezání zámkové dlažby tl. 80 mm </t>
  </si>
  <si>
    <t>trasa 2 : 6,0</t>
  </si>
  <si>
    <t>596715021R00</t>
  </si>
  <si>
    <t>Kladení vodicí linie z dlažby tl.6 cm, drť tl.4 cm</t>
  </si>
  <si>
    <t>trasa 1 : 0,4*(4,0+3,9)</t>
  </si>
  <si>
    <t>trasa 2 : 0,4*(3,9+3,1)</t>
  </si>
  <si>
    <t>515901101RT5</t>
  </si>
  <si>
    <t>Zhutnění podloží</t>
  </si>
  <si>
    <t>Indiv</t>
  </si>
  <si>
    <t>599141199R00</t>
  </si>
  <si>
    <t>Vyplnění spár živičnou zálivkou</t>
  </si>
  <si>
    <t>trasa 1 : 49,0</t>
  </si>
  <si>
    <t>599432199R00</t>
  </si>
  <si>
    <t xml:space="preserve">Výplň spár dlažby pískem </t>
  </si>
  <si>
    <t>Odkaz na mn. položky pořadí 19 : 161,38000</t>
  </si>
  <si>
    <t>Odkaz na mn. položky pořadí 20 : 9,00000</t>
  </si>
  <si>
    <t>Odkaz na mn. položky pořadí 23 : 5,96000</t>
  </si>
  <si>
    <t>59245020R</t>
  </si>
  <si>
    <t>Dlažba zámková 20x16,5x6 cm přírodní</t>
  </si>
  <si>
    <t>SPCM</t>
  </si>
  <si>
    <t>Specifikace</t>
  </si>
  <si>
    <t>POL3_</t>
  </si>
  <si>
    <t>Koeficient +10% ztratné: 0,1</t>
  </si>
  <si>
    <t>59245030R</t>
  </si>
  <si>
    <t>Dlažba zámková 20x16,5x8 cm přírodní</t>
  </si>
  <si>
    <t>59245267R</t>
  </si>
  <si>
    <t>Dlažba červená pro nevidomé 20x10x6</t>
  </si>
  <si>
    <t>89001</t>
  </si>
  <si>
    <t xml:space="preserve">Přemístění skříně HUP, vč. potřebného materiálu, revize </t>
  </si>
  <si>
    <t xml:space="preserve">ks    </t>
  </si>
  <si>
    <t>914001111R00</t>
  </si>
  <si>
    <t>Osazení svislé doprav.značky a sloupku, bet.základ</t>
  </si>
  <si>
    <t>kus</t>
  </si>
  <si>
    <t>přesun stávající značky : 1</t>
  </si>
  <si>
    <t>917732111R00</t>
  </si>
  <si>
    <t>Osazení ležat. obrub. bet. bez opěr,lože z C 12/15</t>
  </si>
  <si>
    <t>trasa 1 : 3,9+3,0</t>
  </si>
  <si>
    <t>trasa 2 : 6*3,0</t>
  </si>
  <si>
    <t>917862111R00</t>
  </si>
  <si>
    <t>Osazení stojat. obrub.bet. s opěrou,lože z C 12/15</t>
  </si>
  <si>
    <t xml:space="preserve">obrubník silniční : </t>
  </si>
  <si>
    <t>trasa 1 : 42,0</t>
  </si>
  <si>
    <t>trasa 2 : 3,0+14,0+3,5+29,6</t>
  </si>
  <si>
    <t xml:space="preserve">obrubník přechodový : </t>
  </si>
  <si>
    <t>trasa 1 : 3*1,0</t>
  </si>
  <si>
    <t>trasa 2 : 11*1,0</t>
  </si>
  <si>
    <t xml:space="preserve">obrubník chodníkový : </t>
  </si>
  <si>
    <t>trasa 1 : 50,5</t>
  </si>
  <si>
    <t>trasa 2 : 2,9+22,5+32,2</t>
  </si>
  <si>
    <t>917932121RT2</t>
  </si>
  <si>
    <t>Osazení betonové prefa přídlažby do lože z C16/20 včetně dodávky silniční přídlažby</t>
  </si>
  <si>
    <t>trasa 1 : 52,5</t>
  </si>
  <si>
    <t>592174230R</t>
  </si>
  <si>
    <t>Obrubník chodníkový 250 x 80 x 1000 mm přírodní</t>
  </si>
  <si>
    <t>59217472R</t>
  </si>
  <si>
    <t>Obrubník silniční výška 250 mm, 1000 x 150 mm šedý</t>
  </si>
  <si>
    <t>59217476R</t>
  </si>
  <si>
    <t>Obrubník silniční nájezdový výška 150 mm, 1000 x 150 mm šedý</t>
  </si>
  <si>
    <t>59217480R</t>
  </si>
  <si>
    <t>Obrubník silniční přechodový L 1000/150/150-250</t>
  </si>
  <si>
    <t>trasa 1 : 1</t>
  </si>
  <si>
    <t>trasa 2 : 5</t>
  </si>
  <si>
    <t>59217481R</t>
  </si>
  <si>
    <t>Obrubník silniční přechodový P 1000/150/150-250</t>
  </si>
  <si>
    <t>trasa 1 : 2</t>
  </si>
  <si>
    <t>trasa 2 : 6</t>
  </si>
  <si>
    <t>966006132R00</t>
  </si>
  <si>
    <t>Odstranění doprav.značek se sloupky, s bet.patkami</t>
  </si>
  <si>
    <t>998223011R00</t>
  </si>
  <si>
    <t>Přesun hmot, pozemní komunikace, kryt dlážděný</t>
  </si>
  <si>
    <t>t</t>
  </si>
  <si>
    <t>Přesun hmot</t>
  </si>
  <si>
    <t>POL7_</t>
  </si>
  <si>
    <t>65001</t>
  </si>
  <si>
    <t>Přemístění stožáru s VO, vč. potřebného materálu, revize</t>
  </si>
  <si>
    <t>trasa 2 : 1</t>
  </si>
  <si>
    <t>979990107R00</t>
  </si>
  <si>
    <t>Poplatek za uložení suti - beton</t>
  </si>
  <si>
    <t>kategorie 17 09 04 smíšené stavební a demoliční odpady</t>
  </si>
  <si>
    <t>POP</t>
  </si>
  <si>
    <t>979999995R00</t>
  </si>
  <si>
    <t>Poplatek za recyklaci asfaltu, kusovost do 1600 cm2, (skup.170302)</t>
  </si>
  <si>
    <t>170 302</t>
  </si>
  <si>
    <t>979081111R00</t>
  </si>
  <si>
    <t>Odvoz suti a vybour.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</si>
  <si>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</si>
  <si>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</si>
  <si>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</si>
  <si>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</si>
  <si>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Příplatek k odvozu za každý další 1 km</t>
  </si>
  <si>
    <t>979088212R00</t>
  </si>
  <si>
    <t>Nakládání suti na dopr.prostředky-zvlášt.zakl.obj.</t>
  </si>
  <si>
    <t>00511 R</t>
  </si>
  <si>
    <t xml:space="preserve">Geodetické zaměření dokončeného díla a ostatní geodetické práce </t>
  </si>
  <si>
    <t>Soubor</t>
  </si>
  <si>
    <t>VRN</t>
  </si>
  <si>
    <t>POL99_2</t>
  </si>
  <si>
    <t>005121 R</t>
  </si>
  <si>
    <t>Zařízení staveniště</t>
  </si>
  <si>
    <t>Veškeré náklady spojené s vybudováním, provozem a odstraněním zařízení staveniště.</t>
  </si>
  <si>
    <t>005124010R</t>
  </si>
  <si>
    <t>Koordinační činnost</t>
  </si>
  <si>
    <t>Koordinace stavebních a technologických dodávek stavby.</t>
  </si>
  <si>
    <t>O0002</t>
  </si>
  <si>
    <t xml:space="preserve">Úklid staveniště </t>
  </si>
  <si>
    <t>kpl</t>
  </si>
  <si>
    <t>005123 R</t>
  </si>
  <si>
    <t>Územní vlivy</t>
  </si>
  <si>
    <t>POL99_1</t>
  </si>
  <si>
    <t>Náklady na ztížené podmínky provádění tam, kde se vyskytují omezující vlivy konkrétního prostředí, které mají prokazatelný vliv na provádění stavebních prací, Jedná se zejména o náklady související s extrémními podmínkami místa provádění.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</si>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</sst>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5"/>
  <sheetViews>
    <sheetView showGridLines="0" topLeftCell="B25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 t="s">
        <v>48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46</v>
      </c>
      <c r="C3" s="113"/>
      <c r="D3" s="119" t="s">
        <v>43</v>
      </c>
      <c r="E3" s="120" t="s">
        <v>45</v>
      </c>
      <c r="F3" s="121"/>
      <c r="G3" s="121"/>
      <c r="H3" s="121"/>
      <c r="I3" s="121"/>
      <c r="J3" s="122"/>
    </row>
    <row r="4" spans="1:15" ht="23.25" customHeight="1" x14ac:dyDescent="0.2">
      <c r="A4" s="111">
        <v>1325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SUMIF(F52:F61,A16,I52:I61)+SUMIF(F52:F61,"PSU",I52:I61)</f>
        <v>0</v>
      </c>
      <c r="J16" s="85"/>
    </row>
    <row r="17" spans="1:10" ht="23.25" customHeight="1" x14ac:dyDescent="0.2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SUMIF(F52:F61,A17,I52:I61)</f>
        <v>0</v>
      </c>
      <c r="J17" s="85"/>
    </row>
    <row r="18" spans="1:10" ht="23.25" customHeight="1" x14ac:dyDescent="0.2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SUMIF(F52:F61,A18,I52:I61)</f>
        <v>0</v>
      </c>
      <c r="J18" s="85"/>
    </row>
    <row r="19" spans="1:10" ht="23.25" customHeight="1" x14ac:dyDescent="0.2">
      <c r="A19" s="196" t="s">
        <v>78</v>
      </c>
      <c r="B19" s="38" t="s">
        <v>29</v>
      </c>
      <c r="C19" s="62"/>
      <c r="D19" s="63"/>
      <c r="E19" s="83"/>
      <c r="F19" s="84"/>
      <c r="G19" s="83"/>
      <c r="H19" s="84"/>
      <c r="I19" s="83">
        <f>SUMIF(F52:F61,A19,I52:I61)</f>
        <v>0</v>
      </c>
      <c r="J19" s="85"/>
    </row>
    <row r="20" spans="1:10" ht="23.25" customHeight="1" x14ac:dyDescent="0.2">
      <c r="A20" s="196" t="s">
        <v>79</v>
      </c>
      <c r="B20" s="38" t="s">
        <v>30</v>
      </c>
      <c r="C20" s="62"/>
      <c r="D20" s="63"/>
      <c r="E20" s="83"/>
      <c r="F20" s="84"/>
      <c r="G20" s="83"/>
      <c r="H20" s="84"/>
      <c r="I20" s="83">
        <f>SUMIF(F52:F61,A20,I52:I61)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37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50</v>
      </c>
      <c r="C39" s="147"/>
      <c r="D39" s="147"/>
      <c r="E39" s="147"/>
      <c r="F39" s="148">
        <f>'01 01 Pol'!AE166</f>
        <v>0</v>
      </c>
      <c r="G39" s="149">
        <f>'01 01 Pol'!AF166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hidden="1" customHeight="1" x14ac:dyDescent="0.2">
      <c r="A40" s="136">
        <v>2</v>
      </c>
      <c r="B40" s="152" t="s">
        <v>43</v>
      </c>
      <c r="C40" s="153" t="s">
        <v>45</v>
      </c>
      <c r="D40" s="153"/>
      <c r="E40" s="153"/>
      <c r="F40" s="154">
        <f>'01 01 Pol'!AE166</f>
        <v>0</v>
      </c>
      <c r="G40" s="155">
        <f>'01 01 Pol'!AF166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hidden="1" customHeight="1" x14ac:dyDescent="0.2">
      <c r="A41" s="136">
        <v>3</v>
      </c>
      <c r="B41" s="157" t="s">
        <v>43</v>
      </c>
      <c r="C41" s="147" t="s">
        <v>44</v>
      </c>
      <c r="D41" s="147"/>
      <c r="E41" s="147"/>
      <c r="F41" s="158">
        <f>'01 01 Pol'!AE166</f>
        <v>0</v>
      </c>
      <c r="G41" s="150">
        <f>'01 01 Pol'!AF166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hidden="1" customHeight="1" x14ac:dyDescent="0.2">
      <c r="A42" s="136"/>
      <c r="B42" s="159" t="s">
        <v>51</v>
      </c>
      <c r="C42" s="160"/>
      <c r="D42" s="160"/>
      <c r="E42" s="161"/>
      <c r="F42" s="162">
        <f>SUMIF(A39:A41,"=1",F39:F41)</f>
        <v>0</v>
      </c>
      <c r="G42" s="163">
        <f>SUMIF(A39:A41,"=1",G39:G41)</f>
        <v>0</v>
      </c>
      <c r="H42" s="163">
        <f>SUMIF(A39:A41,"=1",H39:H41)</f>
        <v>0</v>
      </c>
      <c r="I42" s="163">
        <f>SUMIF(A39:A41,"=1",I39:I41)</f>
        <v>0</v>
      </c>
      <c r="J42" s="164">
        <f>SUMIF(A39:A41,"=1",J39:J41)</f>
        <v>0</v>
      </c>
    </row>
    <row r="44" spans="1:10" x14ac:dyDescent="0.2">
      <c r="A44" t="s">
        <v>53</v>
      </c>
      <c r="B44" t="s">
        <v>54</v>
      </c>
    </row>
    <row r="45" spans="1:10" x14ac:dyDescent="0.2">
      <c r="A45" t="s">
        <v>55</v>
      </c>
      <c r="B45" t="s">
        <v>56</v>
      </c>
    </row>
    <row r="46" spans="1:10" x14ac:dyDescent="0.2">
      <c r="A46" t="s">
        <v>57</v>
      </c>
      <c r="B46" t="s">
        <v>58</v>
      </c>
    </row>
    <row r="49" spans="1:10" ht="15.75" x14ac:dyDescent="0.25">
      <c r="B49" s="175" t="s">
        <v>59</v>
      </c>
    </row>
    <row r="51" spans="1:10" ht="25.5" customHeight="1" x14ac:dyDescent="0.2">
      <c r="A51" s="177"/>
      <c r="B51" s="180" t="s">
        <v>18</v>
      </c>
      <c r="C51" s="180" t="s">
        <v>6</v>
      </c>
      <c r="D51" s="181"/>
      <c r="E51" s="181"/>
      <c r="F51" s="182" t="s">
        <v>60</v>
      </c>
      <c r="G51" s="182"/>
      <c r="H51" s="182"/>
      <c r="I51" s="182" t="s">
        <v>31</v>
      </c>
      <c r="J51" s="182" t="s">
        <v>0</v>
      </c>
    </row>
    <row r="52" spans="1:10" ht="36.75" customHeight="1" x14ac:dyDescent="0.2">
      <c r="A52" s="178"/>
      <c r="B52" s="183" t="s">
        <v>61</v>
      </c>
      <c r="C52" s="184" t="s">
        <v>62</v>
      </c>
      <c r="D52" s="185"/>
      <c r="E52" s="185"/>
      <c r="F52" s="192" t="s">
        <v>26</v>
      </c>
      <c r="G52" s="193"/>
      <c r="H52" s="193"/>
      <c r="I52" s="193">
        <f>'01 01 Pol'!G8</f>
        <v>0</v>
      </c>
      <c r="J52" s="189" t="str">
        <f>IF(I62=0,"",I52/I62*100)</f>
        <v/>
      </c>
    </row>
    <row r="53" spans="1:10" ht="36.75" customHeight="1" x14ac:dyDescent="0.2">
      <c r="A53" s="178"/>
      <c r="B53" s="183" t="s">
        <v>63</v>
      </c>
      <c r="C53" s="184" t="s">
        <v>64</v>
      </c>
      <c r="D53" s="185"/>
      <c r="E53" s="185"/>
      <c r="F53" s="192" t="s">
        <v>26</v>
      </c>
      <c r="G53" s="193"/>
      <c r="H53" s="193"/>
      <c r="I53" s="193">
        <f>'01 01 Pol'!G39</f>
        <v>0</v>
      </c>
      <c r="J53" s="189" t="str">
        <f>IF(I62=0,"",I53/I62*100)</f>
        <v/>
      </c>
    </row>
    <row r="54" spans="1:10" ht="36.75" customHeight="1" x14ac:dyDescent="0.2">
      <c r="A54" s="178"/>
      <c r="B54" s="183" t="s">
        <v>65</v>
      </c>
      <c r="C54" s="184" t="s">
        <v>66</v>
      </c>
      <c r="D54" s="185"/>
      <c r="E54" s="185"/>
      <c r="F54" s="192" t="s">
        <v>26</v>
      </c>
      <c r="G54" s="193"/>
      <c r="H54" s="193"/>
      <c r="I54" s="193">
        <f>'01 01 Pol'!G93</f>
        <v>0</v>
      </c>
      <c r="J54" s="189" t="str">
        <f>IF(I62=0,"",I54/I62*100)</f>
        <v/>
      </c>
    </row>
    <row r="55" spans="1:10" ht="36.75" customHeight="1" x14ac:dyDescent="0.2">
      <c r="A55" s="178"/>
      <c r="B55" s="183" t="s">
        <v>67</v>
      </c>
      <c r="C55" s="184" t="s">
        <v>68</v>
      </c>
      <c r="D55" s="185"/>
      <c r="E55" s="185"/>
      <c r="F55" s="192" t="s">
        <v>26</v>
      </c>
      <c r="G55" s="193"/>
      <c r="H55" s="193"/>
      <c r="I55" s="193">
        <f>'01 01 Pol'!G95</f>
        <v>0</v>
      </c>
      <c r="J55" s="189" t="str">
        <f>IF(I62=0,"",I55/I62*100)</f>
        <v/>
      </c>
    </row>
    <row r="56" spans="1:10" ht="36.75" customHeight="1" x14ac:dyDescent="0.2">
      <c r="A56" s="178"/>
      <c r="B56" s="183" t="s">
        <v>69</v>
      </c>
      <c r="C56" s="184" t="s">
        <v>70</v>
      </c>
      <c r="D56" s="185"/>
      <c r="E56" s="185"/>
      <c r="F56" s="192" t="s">
        <v>26</v>
      </c>
      <c r="G56" s="193"/>
      <c r="H56" s="193"/>
      <c r="I56" s="193">
        <f>'01 01 Pol'!G133</f>
        <v>0</v>
      </c>
      <c r="J56" s="189" t="str">
        <f>IF(I62=0,"",I56/I62*100)</f>
        <v/>
      </c>
    </row>
    <row r="57" spans="1:10" ht="36.75" customHeight="1" x14ac:dyDescent="0.2">
      <c r="A57" s="178"/>
      <c r="B57" s="183" t="s">
        <v>71</v>
      </c>
      <c r="C57" s="184" t="s">
        <v>72</v>
      </c>
      <c r="D57" s="185"/>
      <c r="E57" s="185"/>
      <c r="F57" s="192" t="s">
        <v>26</v>
      </c>
      <c r="G57" s="193"/>
      <c r="H57" s="193"/>
      <c r="I57" s="193">
        <f>'01 01 Pol'!G136</f>
        <v>0</v>
      </c>
      <c r="J57" s="189" t="str">
        <f>IF(I62=0,"",I57/I62*100)</f>
        <v/>
      </c>
    </row>
    <row r="58" spans="1:10" ht="36.75" customHeight="1" x14ac:dyDescent="0.2">
      <c r="A58" s="178"/>
      <c r="B58" s="183" t="s">
        <v>73</v>
      </c>
      <c r="C58" s="184" t="s">
        <v>74</v>
      </c>
      <c r="D58" s="185"/>
      <c r="E58" s="185"/>
      <c r="F58" s="192" t="s">
        <v>28</v>
      </c>
      <c r="G58" s="193"/>
      <c r="H58" s="193"/>
      <c r="I58" s="193">
        <f>'01 01 Pol'!G138</f>
        <v>0</v>
      </c>
      <c r="J58" s="189" t="str">
        <f>IF(I62=0,"",I58/I62*100)</f>
        <v/>
      </c>
    </row>
    <row r="59" spans="1:10" ht="36.75" customHeight="1" x14ac:dyDescent="0.2">
      <c r="A59" s="178"/>
      <c r="B59" s="183" t="s">
        <v>75</v>
      </c>
      <c r="C59" s="184" t="s">
        <v>76</v>
      </c>
      <c r="D59" s="185"/>
      <c r="E59" s="185"/>
      <c r="F59" s="192" t="s">
        <v>77</v>
      </c>
      <c r="G59" s="193"/>
      <c r="H59" s="193"/>
      <c r="I59" s="193">
        <f>'01 01 Pol'!G142</f>
        <v>0</v>
      </c>
      <c r="J59" s="189" t="str">
        <f>IF(I62=0,"",I59/I62*100)</f>
        <v/>
      </c>
    </row>
    <row r="60" spans="1:10" ht="36.75" customHeight="1" x14ac:dyDescent="0.2">
      <c r="A60" s="178"/>
      <c r="B60" s="183" t="s">
        <v>78</v>
      </c>
      <c r="C60" s="184" t="s">
        <v>29</v>
      </c>
      <c r="D60" s="185"/>
      <c r="E60" s="185"/>
      <c r="F60" s="192" t="s">
        <v>78</v>
      </c>
      <c r="G60" s="193"/>
      <c r="H60" s="193"/>
      <c r="I60" s="193">
        <f>'01 01 Pol'!G151</f>
        <v>0</v>
      </c>
      <c r="J60" s="189" t="str">
        <f>IF(I62=0,"",I60/I62*100)</f>
        <v/>
      </c>
    </row>
    <row r="61" spans="1:10" ht="36.75" customHeight="1" x14ac:dyDescent="0.2">
      <c r="A61" s="178"/>
      <c r="B61" s="183" t="s">
        <v>79</v>
      </c>
      <c r="C61" s="184" t="s">
        <v>30</v>
      </c>
      <c r="D61" s="185"/>
      <c r="E61" s="185"/>
      <c r="F61" s="192" t="s">
        <v>79</v>
      </c>
      <c r="G61" s="193"/>
      <c r="H61" s="193"/>
      <c r="I61" s="193">
        <f>'01 01 Pol'!G157</f>
        <v>0</v>
      </c>
      <c r="J61" s="189" t="str">
        <f>IF(I62=0,"",I61/I62*100)</f>
        <v/>
      </c>
    </row>
    <row r="62" spans="1:10" ht="25.5" customHeight="1" x14ac:dyDescent="0.2">
      <c r="A62" s="179"/>
      <c r="B62" s="186" t="s">
        <v>1</v>
      </c>
      <c r="C62" s="187"/>
      <c r="D62" s="188"/>
      <c r="E62" s="188"/>
      <c r="F62" s="194"/>
      <c r="G62" s="195"/>
      <c r="H62" s="195"/>
      <c r="I62" s="195">
        <f>SUM(I52:I61)</f>
        <v>0</v>
      </c>
      <c r="J62" s="190">
        <f>SUM(J52:J61)</f>
        <v>0</v>
      </c>
    </row>
    <row r="63" spans="1:10" x14ac:dyDescent="0.2">
      <c r="F63" s="135"/>
      <c r="G63" s="135"/>
      <c r="H63" s="135"/>
      <c r="I63" s="135"/>
      <c r="J63" s="191"/>
    </row>
    <row r="64" spans="1:10" x14ac:dyDescent="0.2">
      <c r="F64" s="135"/>
      <c r="G64" s="135"/>
      <c r="H64" s="135"/>
      <c r="I64" s="135"/>
      <c r="J64" s="191"/>
    </row>
    <row r="65" spans="6:10" x14ac:dyDescent="0.2">
      <c r="F65" s="135"/>
      <c r="G65" s="135"/>
      <c r="H65" s="135"/>
      <c r="I65" s="135"/>
      <c r="J65" s="1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58:E58"/>
    <mergeCell ref="C59:E59"/>
    <mergeCell ref="C60:E60"/>
    <mergeCell ref="C61:E61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28413-7B4E-4004-A99A-4B9BF04C6AFD}">
  <sheetPr>
    <outlinePr summaryBelow="0"/>
  </sheetPr>
  <dimension ref="A1:BH5000"/>
  <sheetViews>
    <sheetView tabSelected="1" workbookViewId="0">
      <pane ySplit="7" topLeftCell="A92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80</v>
      </c>
    </row>
    <row r="2" spans="1:60" ht="24.95" customHeight="1" x14ac:dyDescent="0.2">
      <c r="A2" s="198" t="s">
        <v>8</v>
      </c>
      <c r="B2" s="49" t="s">
        <v>48</v>
      </c>
      <c r="C2" s="201" t="s">
        <v>49</v>
      </c>
      <c r="D2" s="199"/>
      <c r="E2" s="199"/>
      <c r="F2" s="199"/>
      <c r="G2" s="200"/>
      <c r="AG2" t="s">
        <v>81</v>
      </c>
    </row>
    <row r="3" spans="1:60" ht="24.95" customHeight="1" x14ac:dyDescent="0.2">
      <c r="A3" s="198" t="s">
        <v>9</v>
      </c>
      <c r="B3" s="49" t="s">
        <v>43</v>
      </c>
      <c r="C3" s="201" t="s">
        <v>45</v>
      </c>
      <c r="D3" s="199"/>
      <c r="E3" s="199"/>
      <c r="F3" s="199"/>
      <c r="G3" s="200"/>
      <c r="AC3" s="176" t="s">
        <v>81</v>
      </c>
      <c r="AG3" t="s">
        <v>82</v>
      </c>
    </row>
    <row r="4" spans="1:60" ht="24.95" customHeight="1" x14ac:dyDescent="0.2">
      <c r="A4" s="202" t="s">
        <v>10</v>
      </c>
      <c r="B4" s="203" t="s">
        <v>43</v>
      </c>
      <c r="C4" s="204" t="s">
        <v>44</v>
      </c>
      <c r="D4" s="205"/>
      <c r="E4" s="205"/>
      <c r="F4" s="205"/>
      <c r="G4" s="206"/>
      <c r="AG4" t="s">
        <v>83</v>
      </c>
    </row>
    <row r="5" spans="1:60" x14ac:dyDescent="0.2">
      <c r="D5" s="10"/>
    </row>
    <row r="6" spans="1:60" ht="38.25" x14ac:dyDescent="0.2">
      <c r="A6" s="208" t="s">
        <v>84</v>
      </c>
      <c r="B6" s="210" t="s">
        <v>85</v>
      </c>
      <c r="C6" s="210" t="s">
        <v>86</v>
      </c>
      <c r="D6" s="209" t="s">
        <v>87</v>
      </c>
      <c r="E6" s="208" t="s">
        <v>88</v>
      </c>
      <c r="F6" s="207" t="s">
        <v>89</v>
      </c>
      <c r="G6" s="208" t="s">
        <v>31</v>
      </c>
      <c r="H6" s="211" t="s">
        <v>32</v>
      </c>
      <c r="I6" s="211" t="s">
        <v>90</v>
      </c>
      <c r="J6" s="211" t="s">
        <v>33</v>
      </c>
      <c r="K6" s="211" t="s">
        <v>91</v>
      </c>
      <c r="L6" s="211" t="s">
        <v>92</v>
      </c>
      <c r="M6" s="211" t="s">
        <v>93</v>
      </c>
      <c r="N6" s="211" t="s">
        <v>94</v>
      </c>
      <c r="O6" s="211" t="s">
        <v>95</v>
      </c>
      <c r="P6" s="211" t="s">
        <v>96</v>
      </c>
      <c r="Q6" s="211" t="s">
        <v>97</v>
      </c>
      <c r="R6" s="211" t="s">
        <v>98</v>
      </c>
      <c r="S6" s="211" t="s">
        <v>99</v>
      </c>
      <c r="T6" s="211" t="s">
        <v>100</v>
      </c>
      <c r="U6" s="211" t="s">
        <v>101</v>
      </c>
      <c r="V6" s="211" t="s">
        <v>102</v>
      </c>
      <c r="W6" s="211" t="s">
        <v>103</v>
      </c>
      <c r="X6" s="211" t="s">
        <v>104</v>
      </c>
      <c r="Y6" s="211" t="s">
        <v>105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40" t="s">
        <v>106</v>
      </c>
      <c r="B8" s="241" t="s">
        <v>61</v>
      </c>
      <c r="C8" s="261" t="s">
        <v>62</v>
      </c>
      <c r="D8" s="242"/>
      <c r="E8" s="243"/>
      <c r="F8" s="244"/>
      <c r="G8" s="245">
        <f>SUMIF(AG9:AG38,"&lt;&gt;NOR",G9:G38)</f>
        <v>0</v>
      </c>
      <c r="H8" s="239"/>
      <c r="I8" s="239">
        <f>SUM(I9:I38)</f>
        <v>0</v>
      </c>
      <c r="J8" s="239"/>
      <c r="K8" s="239">
        <f>SUM(K9:K38)</f>
        <v>0</v>
      </c>
      <c r="L8" s="239"/>
      <c r="M8" s="239">
        <f>SUM(M9:M38)</f>
        <v>0</v>
      </c>
      <c r="N8" s="238"/>
      <c r="O8" s="238">
        <f>SUM(O9:O38)</f>
        <v>0</v>
      </c>
      <c r="P8" s="238"/>
      <c r="Q8" s="238">
        <f>SUM(Q9:Q38)</f>
        <v>51.480000000000004</v>
      </c>
      <c r="R8" s="239"/>
      <c r="S8" s="239"/>
      <c r="T8" s="239"/>
      <c r="U8" s="239"/>
      <c r="V8" s="239">
        <f>SUM(V9:V38)</f>
        <v>135.5</v>
      </c>
      <c r="W8" s="239"/>
      <c r="X8" s="239"/>
      <c r="Y8" s="239"/>
      <c r="AG8" t="s">
        <v>107</v>
      </c>
    </row>
    <row r="9" spans="1:60" outlineLevel="1" x14ac:dyDescent="0.2">
      <c r="A9" s="247">
        <v>1</v>
      </c>
      <c r="B9" s="248" t="s">
        <v>108</v>
      </c>
      <c r="C9" s="262" t="s">
        <v>109</v>
      </c>
      <c r="D9" s="249" t="s">
        <v>110</v>
      </c>
      <c r="E9" s="250">
        <v>45</v>
      </c>
      <c r="F9" s="251"/>
      <c r="G9" s="252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0</v>
      </c>
      <c r="O9" s="231">
        <f>ROUND(E9*N9,2)</f>
        <v>0</v>
      </c>
      <c r="P9" s="231">
        <v>0.22</v>
      </c>
      <c r="Q9" s="231">
        <f>ROUND(E9*P9,2)</f>
        <v>9.9</v>
      </c>
      <c r="R9" s="232"/>
      <c r="S9" s="232" t="s">
        <v>111</v>
      </c>
      <c r="T9" s="232" t="s">
        <v>111</v>
      </c>
      <c r="U9" s="232">
        <v>7.0000000000000007E-2</v>
      </c>
      <c r="V9" s="232">
        <f>ROUND(E9*U9,2)</f>
        <v>3.15</v>
      </c>
      <c r="W9" s="232"/>
      <c r="X9" s="232" t="s">
        <v>112</v>
      </c>
      <c r="Y9" s="232" t="s">
        <v>113</v>
      </c>
      <c r="Z9" s="212"/>
      <c r="AA9" s="212"/>
      <c r="AB9" s="212"/>
      <c r="AC9" s="212"/>
      <c r="AD9" s="212"/>
      <c r="AE9" s="212"/>
      <c r="AF9" s="212"/>
      <c r="AG9" s="212" t="s">
        <v>114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29"/>
      <c r="B10" s="230"/>
      <c r="C10" s="263" t="s">
        <v>115</v>
      </c>
      <c r="D10" s="234"/>
      <c r="E10" s="235">
        <v>10.5</v>
      </c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116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">
      <c r="A11" s="229"/>
      <c r="B11" s="230"/>
      <c r="C11" s="263" t="s">
        <v>117</v>
      </c>
      <c r="D11" s="234"/>
      <c r="E11" s="235">
        <v>34.5</v>
      </c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116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47">
        <v>2</v>
      </c>
      <c r="B12" s="248" t="s">
        <v>118</v>
      </c>
      <c r="C12" s="262" t="s">
        <v>119</v>
      </c>
      <c r="D12" s="249" t="s">
        <v>120</v>
      </c>
      <c r="E12" s="250">
        <v>121</v>
      </c>
      <c r="F12" s="251"/>
      <c r="G12" s="252">
        <f>ROUND(E12*F12,2)</f>
        <v>0</v>
      </c>
      <c r="H12" s="233"/>
      <c r="I12" s="232">
        <f>ROUND(E12*H12,2)</f>
        <v>0</v>
      </c>
      <c r="J12" s="233"/>
      <c r="K12" s="232">
        <f>ROUND(E12*J12,2)</f>
        <v>0</v>
      </c>
      <c r="L12" s="232">
        <v>21</v>
      </c>
      <c r="M12" s="232">
        <f>G12*(1+L12/100)</f>
        <v>0</v>
      </c>
      <c r="N12" s="231">
        <v>0</v>
      </c>
      <c r="O12" s="231">
        <f>ROUND(E12*N12,2)</f>
        <v>0</v>
      </c>
      <c r="P12" s="231">
        <v>0.27</v>
      </c>
      <c r="Q12" s="231">
        <f>ROUND(E12*P12,2)</f>
        <v>32.67</v>
      </c>
      <c r="R12" s="232"/>
      <c r="S12" s="232" t="s">
        <v>111</v>
      </c>
      <c r="T12" s="232" t="s">
        <v>111</v>
      </c>
      <c r="U12" s="232">
        <v>0.12</v>
      </c>
      <c r="V12" s="232">
        <f>ROUND(E12*U12,2)</f>
        <v>14.52</v>
      </c>
      <c r="W12" s="232"/>
      <c r="X12" s="232" t="s">
        <v>112</v>
      </c>
      <c r="Y12" s="232" t="s">
        <v>113</v>
      </c>
      <c r="Z12" s="212"/>
      <c r="AA12" s="212"/>
      <c r="AB12" s="212"/>
      <c r="AC12" s="212"/>
      <c r="AD12" s="212"/>
      <c r="AE12" s="212"/>
      <c r="AF12" s="212"/>
      <c r="AG12" s="212" t="s">
        <v>114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2" x14ac:dyDescent="0.2">
      <c r="A13" s="229"/>
      <c r="B13" s="230"/>
      <c r="C13" s="263" t="s">
        <v>121</v>
      </c>
      <c r="D13" s="234"/>
      <c r="E13" s="235">
        <v>52</v>
      </c>
      <c r="F13" s="232"/>
      <c r="G13" s="23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32"/>
      <c r="Z13" s="212"/>
      <c r="AA13" s="212"/>
      <c r="AB13" s="212"/>
      <c r="AC13" s="212"/>
      <c r="AD13" s="212"/>
      <c r="AE13" s="212"/>
      <c r="AF13" s="212"/>
      <c r="AG13" s="212" t="s">
        <v>116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">
      <c r="A14" s="229"/>
      <c r="B14" s="230"/>
      <c r="C14" s="263" t="s">
        <v>122</v>
      </c>
      <c r="D14" s="234"/>
      <c r="E14" s="235">
        <v>69</v>
      </c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116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47">
        <v>3</v>
      </c>
      <c r="B15" s="248" t="s">
        <v>123</v>
      </c>
      <c r="C15" s="262" t="s">
        <v>124</v>
      </c>
      <c r="D15" s="249" t="s">
        <v>125</v>
      </c>
      <c r="E15" s="250">
        <v>66.296700000000001</v>
      </c>
      <c r="F15" s="251"/>
      <c r="G15" s="252">
        <f>ROUND(E15*F15,2)</f>
        <v>0</v>
      </c>
      <c r="H15" s="233"/>
      <c r="I15" s="232">
        <f>ROUND(E15*H15,2)</f>
        <v>0</v>
      </c>
      <c r="J15" s="233"/>
      <c r="K15" s="232">
        <f>ROUND(E15*J15,2)</f>
        <v>0</v>
      </c>
      <c r="L15" s="232">
        <v>21</v>
      </c>
      <c r="M15" s="232">
        <f>G15*(1+L15/100)</f>
        <v>0</v>
      </c>
      <c r="N15" s="231">
        <v>0</v>
      </c>
      <c r="O15" s="231">
        <f>ROUND(E15*N15,2)</f>
        <v>0</v>
      </c>
      <c r="P15" s="231">
        <v>0</v>
      </c>
      <c r="Q15" s="231">
        <f>ROUND(E15*P15,2)</f>
        <v>0</v>
      </c>
      <c r="R15" s="232"/>
      <c r="S15" s="232" t="s">
        <v>111</v>
      </c>
      <c r="T15" s="232" t="s">
        <v>111</v>
      </c>
      <c r="U15" s="232">
        <v>0.82</v>
      </c>
      <c r="V15" s="232">
        <f>ROUND(E15*U15,2)</f>
        <v>54.36</v>
      </c>
      <c r="W15" s="232"/>
      <c r="X15" s="232" t="s">
        <v>112</v>
      </c>
      <c r="Y15" s="232" t="s">
        <v>113</v>
      </c>
      <c r="Z15" s="212"/>
      <c r="AA15" s="212"/>
      <c r="AB15" s="212"/>
      <c r="AC15" s="212"/>
      <c r="AD15" s="212"/>
      <c r="AE15" s="212"/>
      <c r="AF15" s="212"/>
      <c r="AG15" s="212" t="s">
        <v>114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">
      <c r="A16" s="229"/>
      <c r="B16" s="230"/>
      <c r="C16" s="263" t="s">
        <v>126</v>
      </c>
      <c r="D16" s="234"/>
      <c r="E16" s="235">
        <v>27.833100000000002</v>
      </c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116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 x14ac:dyDescent="0.2">
      <c r="A17" s="229"/>
      <c r="B17" s="230"/>
      <c r="C17" s="263" t="s">
        <v>127</v>
      </c>
      <c r="D17" s="234"/>
      <c r="E17" s="235">
        <v>38.4636</v>
      </c>
      <c r="F17" s="232"/>
      <c r="G17" s="23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32"/>
      <c r="Z17" s="212"/>
      <c r="AA17" s="212"/>
      <c r="AB17" s="212"/>
      <c r="AC17" s="212"/>
      <c r="AD17" s="212"/>
      <c r="AE17" s="212"/>
      <c r="AF17" s="212"/>
      <c r="AG17" s="212" t="s">
        <v>116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47">
        <v>4</v>
      </c>
      <c r="B18" s="248" t="s">
        <v>128</v>
      </c>
      <c r="C18" s="262" t="s">
        <v>129</v>
      </c>
      <c r="D18" s="249" t="s">
        <v>125</v>
      </c>
      <c r="E18" s="250">
        <v>66.296700000000001</v>
      </c>
      <c r="F18" s="251"/>
      <c r="G18" s="252">
        <f>ROUND(E18*F18,2)</f>
        <v>0</v>
      </c>
      <c r="H18" s="233"/>
      <c r="I18" s="232">
        <f>ROUND(E18*H18,2)</f>
        <v>0</v>
      </c>
      <c r="J18" s="233"/>
      <c r="K18" s="232">
        <f>ROUND(E18*J18,2)</f>
        <v>0</v>
      </c>
      <c r="L18" s="232">
        <v>21</v>
      </c>
      <c r="M18" s="232">
        <f>G18*(1+L18/100)</f>
        <v>0</v>
      </c>
      <c r="N18" s="231">
        <v>0</v>
      </c>
      <c r="O18" s="231">
        <f>ROUND(E18*N18,2)</f>
        <v>0</v>
      </c>
      <c r="P18" s="231">
        <v>0</v>
      </c>
      <c r="Q18" s="231">
        <f>ROUND(E18*P18,2)</f>
        <v>0</v>
      </c>
      <c r="R18" s="232"/>
      <c r="S18" s="232" t="s">
        <v>111</v>
      </c>
      <c r="T18" s="232" t="s">
        <v>111</v>
      </c>
      <c r="U18" s="232">
        <v>0.12</v>
      </c>
      <c r="V18" s="232">
        <f>ROUND(E18*U18,2)</f>
        <v>7.96</v>
      </c>
      <c r="W18" s="232"/>
      <c r="X18" s="232" t="s">
        <v>112</v>
      </c>
      <c r="Y18" s="232" t="s">
        <v>113</v>
      </c>
      <c r="Z18" s="212"/>
      <c r="AA18" s="212"/>
      <c r="AB18" s="212"/>
      <c r="AC18" s="212"/>
      <c r="AD18" s="212"/>
      <c r="AE18" s="212"/>
      <c r="AF18" s="212"/>
      <c r="AG18" s="212" t="s">
        <v>114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">
      <c r="A19" s="229"/>
      <c r="B19" s="230"/>
      <c r="C19" s="263" t="s">
        <v>130</v>
      </c>
      <c r="D19" s="234"/>
      <c r="E19" s="235">
        <v>66.296700000000001</v>
      </c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116</v>
      </c>
      <c r="AH19" s="212">
        <v>5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47">
        <v>5</v>
      </c>
      <c r="B20" s="248" t="s">
        <v>131</v>
      </c>
      <c r="C20" s="262" t="s">
        <v>132</v>
      </c>
      <c r="D20" s="249" t="s">
        <v>125</v>
      </c>
      <c r="E20" s="250">
        <v>79.556039999999996</v>
      </c>
      <c r="F20" s="251"/>
      <c r="G20" s="252">
        <f>ROUND(E20*F20,2)</f>
        <v>0</v>
      </c>
      <c r="H20" s="233"/>
      <c r="I20" s="232">
        <f>ROUND(E20*H20,2)</f>
        <v>0</v>
      </c>
      <c r="J20" s="233"/>
      <c r="K20" s="232">
        <f>ROUND(E20*J20,2)</f>
        <v>0</v>
      </c>
      <c r="L20" s="232">
        <v>21</v>
      </c>
      <c r="M20" s="232">
        <f>G20*(1+L20/100)</f>
        <v>0</v>
      </c>
      <c r="N20" s="231">
        <v>0</v>
      </c>
      <c r="O20" s="231">
        <f>ROUND(E20*N20,2)</f>
        <v>0</v>
      </c>
      <c r="P20" s="231">
        <v>0</v>
      </c>
      <c r="Q20" s="231">
        <f>ROUND(E20*P20,2)</f>
        <v>0</v>
      </c>
      <c r="R20" s="232"/>
      <c r="S20" s="232" t="s">
        <v>111</v>
      </c>
      <c r="T20" s="232" t="s">
        <v>111</v>
      </c>
      <c r="U20" s="232">
        <v>0.01</v>
      </c>
      <c r="V20" s="232">
        <f>ROUND(E20*U20,2)</f>
        <v>0.8</v>
      </c>
      <c r="W20" s="232"/>
      <c r="X20" s="232" t="s">
        <v>112</v>
      </c>
      <c r="Y20" s="232" t="s">
        <v>113</v>
      </c>
      <c r="Z20" s="212"/>
      <c r="AA20" s="212"/>
      <c r="AB20" s="212"/>
      <c r="AC20" s="212"/>
      <c r="AD20" s="212"/>
      <c r="AE20" s="212"/>
      <c r="AF20" s="212"/>
      <c r="AG20" s="212" t="s">
        <v>114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2" x14ac:dyDescent="0.2">
      <c r="A21" s="229"/>
      <c r="B21" s="230"/>
      <c r="C21" s="263" t="s">
        <v>130</v>
      </c>
      <c r="D21" s="234"/>
      <c r="E21" s="235">
        <v>66.296700000000001</v>
      </c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2"/>
      <c r="AA21" s="212"/>
      <c r="AB21" s="212"/>
      <c r="AC21" s="212"/>
      <c r="AD21" s="212"/>
      <c r="AE21" s="212"/>
      <c r="AF21" s="212"/>
      <c r="AG21" s="212" t="s">
        <v>116</v>
      </c>
      <c r="AH21" s="212">
        <v>5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3" x14ac:dyDescent="0.2">
      <c r="A22" s="229"/>
      <c r="B22" s="230"/>
      <c r="C22" s="264" t="s">
        <v>133</v>
      </c>
      <c r="D22" s="236"/>
      <c r="E22" s="237">
        <v>13.25934</v>
      </c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2"/>
      <c r="AA22" s="212"/>
      <c r="AB22" s="212"/>
      <c r="AC22" s="212"/>
      <c r="AD22" s="212"/>
      <c r="AE22" s="212"/>
      <c r="AF22" s="212"/>
      <c r="AG22" s="212" t="s">
        <v>116</v>
      </c>
      <c r="AH22" s="212">
        <v>4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47">
        <v>6</v>
      </c>
      <c r="B23" s="248" t="s">
        <v>134</v>
      </c>
      <c r="C23" s="262" t="s">
        <v>135</v>
      </c>
      <c r="D23" s="249" t="s">
        <v>125</v>
      </c>
      <c r="E23" s="250">
        <v>79.556039999999996</v>
      </c>
      <c r="F23" s="251"/>
      <c r="G23" s="252">
        <f>ROUND(E23*F23,2)</f>
        <v>0</v>
      </c>
      <c r="H23" s="233"/>
      <c r="I23" s="232">
        <f>ROUND(E23*H23,2)</f>
        <v>0</v>
      </c>
      <c r="J23" s="233"/>
      <c r="K23" s="232">
        <f>ROUND(E23*J23,2)</f>
        <v>0</v>
      </c>
      <c r="L23" s="232">
        <v>21</v>
      </c>
      <c r="M23" s="232">
        <f>G23*(1+L23/100)</f>
        <v>0</v>
      </c>
      <c r="N23" s="231">
        <v>0</v>
      </c>
      <c r="O23" s="231">
        <f>ROUND(E23*N23,2)</f>
        <v>0</v>
      </c>
      <c r="P23" s="231">
        <v>0</v>
      </c>
      <c r="Q23" s="231">
        <f>ROUND(E23*P23,2)</f>
        <v>0</v>
      </c>
      <c r="R23" s="232"/>
      <c r="S23" s="232" t="s">
        <v>111</v>
      </c>
      <c r="T23" s="232" t="s">
        <v>111</v>
      </c>
      <c r="U23" s="232">
        <v>0.01</v>
      </c>
      <c r="V23" s="232">
        <f>ROUND(E23*U23,2)</f>
        <v>0.8</v>
      </c>
      <c r="W23" s="232"/>
      <c r="X23" s="232" t="s">
        <v>112</v>
      </c>
      <c r="Y23" s="232" t="s">
        <v>113</v>
      </c>
      <c r="Z23" s="212"/>
      <c r="AA23" s="212"/>
      <c r="AB23" s="212"/>
      <c r="AC23" s="212"/>
      <c r="AD23" s="212"/>
      <c r="AE23" s="212"/>
      <c r="AF23" s="212"/>
      <c r="AG23" s="212" t="s">
        <v>114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2" x14ac:dyDescent="0.2">
      <c r="A24" s="229"/>
      <c r="B24" s="230"/>
      <c r="C24" s="263" t="s">
        <v>136</v>
      </c>
      <c r="D24" s="234"/>
      <c r="E24" s="235">
        <v>79.556039999999996</v>
      </c>
      <c r="F24" s="232"/>
      <c r="G24" s="23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2"/>
      <c r="AA24" s="212"/>
      <c r="AB24" s="212"/>
      <c r="AC24" s="212"/>
      <c r="AD24" s="212"/>
      <c r="AE24" s="212"/>
      <c r="AF24" s="212"/>
      <c r="AG24" s="212" t="s">
        <v>116</v>
      </c>
      <c r="AH24" s="212">
        <v>5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47">
        <v>7</v>
      </c>
      <c r="B25" s="248" t="s">
        <v>137</v>
      </c>
      <c r="C25" s="262" t="s">
        <v>138</v>
      </c>
      <c r="D25" s="249" t="s">
        <v>110</v>
      </c>
      <c r="E25" s="250">
        <v>42.914999999999999</v>
      </c>
      <c r="F25" s="251"/>
      <c r="G25" s="252">
        <f>ROUND(E25*F25,2)</f>
        <v>0</v>
      </c>
      <c r="H25" s="233"/>
      <c r="I25" s="232">
        <f>ROUND(E25*H25,2)</f>
        <v>0</v>
      </c>
      <c r="J25" s="233"/>
      <c r="K25" s="232">
        <f>ROUND(E25*J25,2)</f>
        <v>0</v>
      </c>
      <c r="L25" s="232">
        <v>21</v>
      </c>
      <c r="M25" s="232">
        <f>G25*(1+L25/100)</f>
        <v>0</v>
      </c>
      <c r="N25" s="231">
        <v>0</v>
      </c>
      <c r="O25" s="231">
        <f>ROUND(E25*N25,2)</f>
        <v>0</v>
      </c>
      <c r="P25" s="231">
        <v>0</v>
      </c>
      <c r="Q25" s="231">
        <f>ROUND(E25*P25,2)</f>
        <v>0</v>
      </c>
      <c r="R25" s="232"/>
      <c r="S25" s="232" t="s">
        <v>111</v>
      </c>
      <c r="T25" s="232" t="s">
        <v>111</v>
      </c>
      <c r="U25" s="232">
        <v>0.18</v>
      </c>
      <c r="V25" s="232">
        <f>ROUND(E25*U25,2)</f>
        <v>7.72</v>
      </c>
      <c r="W25" s="232"/>
      <c r="X25" s="232" t="s">
        <v>112</v>
      </c>
      <c r="Y25" s="232" t="s">
        <v>113</v>
      </c>
      <c r="Z25" s="212"/>
      <c r="AA25" s="212"/>
      <c r="AB25" s="212"/>
      <c r="AC25" s="212"/>
      <c r="AD25" s="212"/>
      <c r="AE25" s="212"/>
      <c r="AF25" s="212"/>
      <c r="AG25" s="212" t="s">
        <v>114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2" x14ac:dyDescent="0.2">
      <c r="A26" s="229"/>
      <c r="B26" s="230"/>
      <c r="C26" s="263" t="s">
        <v>139</v>
      </c>
      <c r="D26" s="234"/>
      <c r="E26" s="235"/>
      <c r="F26" s="232"/>
      <c r="G26" s="232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32"/>
      <c r="Z26" s="212"/>
      <c r="AA26" s="212"/>
      <c r="AB26" s="212"/>
      <c r="AC26" s="212"/>
      <c r="AD26" s="212"/>
      <c r="AE26" s="212"/>
      <c r="AF26" s="212"/>
      <c r="AG26" s="212" t="s">
        <v>116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3" x14ac:dyDescent="0.2">
      <c r="A27" s="229"/>
      <c r="B27" s="230"/>
      <c r="C27" s="263" t="s">
        <v>140</v>
      </c>
      <c r="D27" s="234"/>
      <c r="E27" s="235">
        <v>24.414999999999999</v>
      </c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2"/>
      <c r="AA27" s="212"/>
      <c r="AB27" s="212"/>
      <c r="AC27" s="212"/>
      <c r="AD27" s="212"/>
      <c r="AE27" s="212"/>
      <c r="AF27" s="212"/>
      <c r="AG27" s="212" t="s">
        <v>116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3" x14ac:dyDescent="0.2">
      <c r="A28" s="229"/>
      <c r="B28" s="230"/>
      <c r="C28" s="263" t="s">
        <v>141</v>
      </c>
      <c r="D28" s="234"/>
      <c r="E28" s="235">
        <v>18.5</v>
      </c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2"/>
      <c r="AA28" s="212"/>
      <c r="AB28" s="212"/>
      <c r="AC28" s="212"/>
      <c r="AD28" s="212"/>
      <c r="AE28" s="212"/>
      <c r="AF28" s="212"/>
      <c r="AG28" s="212" t="s">
        <v>116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47">
        <v>8</v>
      </c>
      <c r="B29" s="248" t="s">
        <v>142</v>
      </c>
      <c r="C29" s="262" t="s">
        <v>143</v>
      </c>
      <c r="D29" s="249" t="s">
        <v>110</v>
      </c>
      <c r="E29" s="250">
        <v>220.989</v>
      </c>
      <c r="F29" s="251"/>
      <c r="G29" s="252">
        <f>ROUND(E29*F29,2)</f>
        <v>0</v>
      </c>
      <c r="H29" s="233"/>
      <c r="I29" s="232">
        <f>ROUND(E29*H29,2)</f>
        <v>0</v>
      </c>
      <c r="J29" s="233"/>
      <c r="K29" s="232">
        <f>ROUND(E29*J29,2)</f>
        <v>0</v>
      </c>
      <c r="L29" s="232">
        <v>21</v>
      </c>
      <c r="M29" s="232">
        <f>G29*(1+L29/100)</f>
        <v>0</v>
      </c>
      <c r="N29" s="231">
        <v>0</v>
      </c>
      <c r="O29" s="231">
        <f>ROUND(E29*N29,2)</f>
        <v>0</v>
      </c>
      <c r="P29" s="231">
        <v>0</v>
      </c>
      <c r="Q29" s="231">
        <f>ROUND(E29*P29,2)</f>
        <v>0</v>
      </c>
      <c r="R29" s="232"/>
      <c r="S29" s="232" t="s">
        <v>111</v>
      </c>
      <c r="T29" s="232" t="s">
        <v>111</v>
      </c>
      <c r="U29" s="232">
        <v>0.13</v>
      </c>
      <c r="V29" s="232">
        <f>ROUND(E29*U29,2)</f>
        <v>28.73</v>
      </c>
      <c r="W29" s="232"/>
      <c r="X29" s="232" t="s">
        <v>112</v>
      </c>
      <c r="Y29" s="232" t="s">
        <v>113</v>
      </c>
      <c r="Z29" s="212"/>
      <c r="AA29" s="212"/>
      <c r="AB29" s="212"/>
      <c r="AC29" s="212"/>
      <c r="AD29" s="212"/>
      <c r="AE29" s="212"/>
      <c r="AF29" s="212"/>
      <c r="AG29" s="212" t="s">
        <v>114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2" x14ac:dyDescent="0.2">
      <c r="A30" s="229"/>
      <c r="B30" s="230"/>
      <c r="C30" s="263" t="s">
        <v>144</v>
      </c>
      <c r="D30" s="234"/>
      <c r="E30" s="235">
        <v>92.777000000000001</v>
      </c>
      <c r="F30" s="232"/>
      <c r="G30" s="23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32"/>
      <c r="Z30" s="212"/>
      <c r="AA30" s="212"/>
      <c r="AB30" s="212"/>
      <c r="AC30" s="212"/>
      <c r="AD30" s="212"/>
      <c r="AE30" s="212"/>
      <c r="AF30" s="212"/>
      <c r="AG30" s="212" t="s">
        <v>116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 x14ac:dyDescent="0.2">
      <c r="A31" s="229"/>
      <c r="B31" s="230"/>
      <c r="C31" s="263" t="s">
        <v>145</v>
      </c>
      <c r="D31" s="234"/>
      <c r="E31" s="235">
        <v>128.21199999999999</v>
      </c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2"/>
      <c r="AA31" s="212"/>
      <c r="AB31" s="212"/>
      <c r="AC31" s="212"/>
      <c r="AD31" s="212"/>
      <c r="AE31" s="212"/>
      <c r="AF31" s="212"/>
      <c r="AG31" s="212" t="s">
        <v>116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2.5" outlineLevel="1" x14ac:dyDescent="0.2">
      <c r="A32" s="247">
        <v>9</v>
      </c>
      <c r="B32" s="248" t="s">
        <v>146</v>
      </c>
      <c r="C32" s="262" t="s">
        <v>147</v>
      </c>
      <c r="D32" s="249" t="s">
        <v>125</v>
      </c>
      <c r="E32" s="250">
        <v>79.556039999999996</v>
      </c>
      <c r="F32" s="251"/>
      <c r="G32" s="252">
        <f>ROUND(E32*F32,2)</f>
        <v>0</v>
      </c>
      <c r="H32" s="233"/>
      <c r="I32" s="232">
        <f>ROUND(E32*H32,2)</f>
        <v>0</v>
      </c>
      <c r="J32" s="233"/>
      <c r="K32" s="232">
        <f>ROUND(E32*J32,2)</f>
        <v>0</v>
      </c>
      <c r="L32" s="232">
        <v>21</v>
      </c>
      <c r="M32" s="232">
        <f>G32*(1+L32/100)</f>
        <v>0</v>
      </c>
      <c r="N32" s="231">
        <v>0</v>
      </c>
      <c r="O32" s="231">
        <f>ROUND(E32*N32,2)</f>
        <v>0</v>
      </c>
      <c r="P32" s="231">
        <v>0</v>
      </c>
      <c r="Q32" s="231">
        <f>ROUND(E32*P32,2)</f>
        <v>0</v>
      </c>
      <c r="R32" s="232"/>
      <c r="S32" s="232" t="s">
        <v>111</v>
      </c>
      <c r="T32" s="232" t="s">
        <v>111</v>
      </c>
      <c r="U32" s="232">
        <v>0</v>
      </c>
      <c r="V32" s="232">
        <f>ROUND(E32*U32,2)</f>
        <v>0</v>
      </c>
      <c r="W32" s="232"/>
      <c r="X32" s="232" t="s">
        <v>112</v>
      </c>
      <c r="Y32" s="232" t="s">
        <v>113</v>
      </c>
      <c r="Z32" s="212"/>
      <c r="AA32" s="212"/>
      <c r="AB32" s="212"/>
      <c r="AC32" s="212"/>
      <c r="AD32" s="212"/>
      <c r="AE32" s="212"/>
      <c r="AF32" s="212"/>
      <c r="AG32" s="212" t="s">
        <v>114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2" x14ac:dyDescent="0.2">
      <c r="A33" s="229"/>
      <c r="B33" s="230"/>
      <c r="C33" s="263" t="s">
        <v>136</v>
      </c>
      <c r="D33" s="234"/>
      <c r="E33" s="235">
        <v>79.556039999999996</v>
      </c>
      <c r="F33" s="232"/>
      <c r="G33" s="23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2"/>
      <c r="AA33" s="212"/>
      <c r="AB33" s="212"/>
      <c r="AC33" s="212"/>
      <c r="AD33" s="212"/>
      <c r="AE33" s="212"/>
      <c r="AF33" s="212"/>
      <c r="AG33" s="212" t="s">
        <v>116</v>
      </c>
      <c r="AH33" s="212">
        <v>5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47">
        <v>10</v>
      </c>
      <c r="B34" s="248" t="s">
        <v>148</v>
      </c>
      <c r="C34" s="262" t="s">
        <v>149</v>
      </c>
      <c r="D34" s="249" t="s">
        <v>120</v>
      </c>
      <c r="E34" s="250">
        <v>90</v>
      </c>
      <c r="F34" s="251"/>
      <c r="G34" s="252">
        <f>ROUND(E34*F34,2)</f>
        <v>0</v>
      </c>
      <c r="H34" s="233"/>
      <c r="I34" s="232">
        <f>ROUND(E34*H34,2)</f>
        <v>0</v>
      </c>
      <c r="J34" s="233"/>
      <c r="K34" s="232">
        <f>ROUND(E34*J34,2)</f>
        <v>0</v>
      </c>
      <c r="L34" s="232">
        <v>21</v>
      </c>
      <c r="M34" s="232">
        <f>G34*(1+L34/100)</f>
        <v>0</v>
      </c>
      <c r="N34" s="231">
        <v>0</v>
      </c>
      <c r="O34" s="231">
        <f>ROUND(E34*N34,2)</f>
        <v>0</v>
      </c>
      <c r="P34" s="231">
        <v>0</v>
      </c>
      <c r="Q34" s="231">
        <f>ROUND(E34*P34,2)</f>
        <v>0</v>
      </c>
      <c r="R34" s="232"/>
      <c r="S34" s="232" t="s">
        <v>111</v>
      </c>
      <c r="T34" s="232" t="s">
        <v>111</v>
      </c>
      <c r="U34" s="232">
        <v>0.15</v>
      </c>
      <c r="V34" s="232">
        <f>ROUND(E34*U34,2)</f>
        <v>13.5</v>
      </c>
      <c r="W34" s="232"/>
      <c r="X34" s="232" t="s">
        <v>112</v>
      </c>
      <c r="Y34" s="232" t="s">
        <v>113</v>
      </c>
      <c r="Z34" s="212"/>
      <c r="AA34" s="212"/>
      <c r="AB34" s="212"/>
      <c r="AC34" s="212"/>
      <c r="AD34" s="212"/>
      <c r="AE34" s="212"/>
      <c r="AF34" s="212"/>
      <c r="AG34" s="212" t="s">
        <v>114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2" x14ac:dyDescent="0.2">
      <c r="A35" s="229"/>
      <c r="B35" s="230"/>
      <c r="C35" s="263" t="s">
        <v>150</v>
      </c>
      <c r="D35" s="234"/>
      <c r="E35" s="235">
        <v>21</v>
      </c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2"/>
      <c r="AA35" s="212"/>
      <c r="AB35" s="212"/>
      <c r="AC35" s="212"/>
      <c r="AD35" s="212"/>
      <c r="AE35" s="212"/>
      <c r="AF35" s="212"/>
      <c r="AG35" s="212" t="s">
        <v>116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">
      <c r="A36" s="229"/>
      <c r="B36" s="230"/>
      <c r="C36" s="263" t="s">
        <v>122</v>
      </c>
      <c r="D36" s="234"/>
      <c r="E36" s="235">
        <v>69</v>
      </c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32"/>
      <c r="Z36" s="212"/>
      <c r="AA36" s="212"/>
      <c r="AB36" s="212"/>
      <c r="AC36" s="212"/>
      <c r="AD36" s="212"/>
      <c r="AE36" s="212"/>
      <c r="AF36" s="212"/>
      <c r="AG36" s="212" t="s">
        <v>116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47">
        <v>11</v>
      </c>
      <c r="B37" s="248" t="s">
        <v>151</v>
      </c>
      <c r="C37" s="262" t="s">
        <v>152</v>
      </c>
      <c r="D37" s="249" t="s">
        <v>120</v>
      </c>
      <c r="E37" s="250">
        <v>33</v>
      </c>
      <c r="F37" s="251"/>
      <c r="G37" s="252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21</v>
      </c>
      <c r="M37" s="232">
        <f>G37*(1+L37/100)</f>
        <v>0</v>
      </c>
      <c r="N37" s="231">
        <v>0</v>
      </c>
      <c r="O37" s="231">
        <f>ROUND(E37*N37,2)</f>
        <v>0</v>
      </c>
      <c r="P37" s="231">
        <v>0.27</v>
      </c>
      <c r="Q37" s="231">
        <f>ROUND(E37*P37,2)</f>
        <v>8.91</v>
      </c>
      <c r="R37" s="232"/>
      <c r="S37" s="232" t="s">
        <v>153</v>
      </c>
      <c r="T37" s="232" t="s">
        <v>111</v>
      </c>
      <c r="U37" s="232">
        <v>0.12</v>
      </c>
      <c r="V37" s="232">
        <f>ROUND(E37*U37,2)</f>
        <v>3.96</v>
      </c>
      <c r="W37" s="232"/>
      <c r="X37" s="232" t="s">
        <v>112</v>
      </c>
      <c r="Y37" s="232" t="s">
        <v>113</v>
      </c>
      <c r="Z37" s="212"/>
      <c r="AA37" s="212"/>
      <c r="AB37" s="212"/>
      <c r="AC37" s="212"/>
      <c r="AD37" s="212"/>
      <c r="AE37" s="212"/>
      <c r="AF37" s="212"/>
      <c r="AG37" s="212" t="s">
        <v>114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2" x14ac:dyDescent="0.2">
      <c r="A38" s="229"/>
      <c r="B38" s="230"/>
      <c r="C38" s="263" t="s">
        <v>154</v>
      </c>
      <c r="D38" s="234"/>
      <c r="E38" s="235">
        <v>33</v>
      </c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2"/>
      <c r="AA38" s="212"/>
      <c r="AB38" s="212"/>
      <c r="AC38" s="212"/>
      <c r="AD38" s="212"/>
      <c r="AE38" s="212"/>
      <c r="AF38" s="212"/>
      <c r="AG38" s="212" t="s">
        <v>116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x14ac:dyDescent="0.2">
      <c r="A39" s="240" t="s">
        <v>106</v>
      </c>
      <c r="B39" s="241" t="s">
        <v>63</v>
      </c>
      <c r="C39" s="261" t="s">
        <v>64</v>
      </c>
      <c r="D39" s="242"/>
      <c r="E39" s="243"/>
      <c r="F39" s="244"/>
      <c r="G39" s="245">
        <f>SUMIF(AG40:AG92,"&lt;&gt;NOR",G40:G92)</f>
        <v>0</v>
      </c>
      <c r="H39" s="239"/>
      <c r="I39" s="239">
        <f>SUM(I40:I92)</f>
        <v>0</v>
      </c>
      <c r="J39" s="239"/>
      <c r="K39" s="239">
        <f>SUM(K40:K92)</f>
        <v>0</v>
      </c>
      <c r="L39" s="239"/>
      <c r="M39" s="239">
        <f>SUM(M40:M92)</f>
        <v>0</v>
      </c>
      <c r="N39" s="238"/>
      <c r="O39" s="238">
        <f>SUM(O40:O92)</f>
        <v>200.33999999999995</v>
      </c>
      <c r="P39" s="238"/>
      <c r="Q39" s="238">
        <f>SUM(Q40:Q92)</f>
        <v>0</v>
      </c>
      <c r="R39" s="239"/>
      <c r="S39" s="239"/>
      <c r="T39" s="239"/>
      <c r="U39" s="239"/>
      <c r="V39" s="239">
        <f>SUM(V40:V92)</f>
        <v>169.82000000000002</v>
      </c>
      <c r="W39" s="239"/>
      <c r="X39" s="239"/>
      <c r="Y39" s="239"/>
      <c r="AG39" t="s">
        <v>107</v>
      </c>
    </row>
    <row r="40" spans="1:60" outlineLevel="1" x14ac:dyDescent="0.2">
      <c r="A40" s="247">
        <v>12</v>
      </c>
      <c r="B40" s="248" t="s">
        <v>155</v>
      </c>
      <c r="C40" s="262" t="s">
        <v>156</v>
      </c>
      <c r="D40" s="249" t="s">
        <v>110</v>
      </c>
      <c r="E40" s="250">
        <v>29.85</v>
      </c>
      <c r="F40" s="251"/>
      <c r="G40" s="252">
        <f>ROUND(E40*F40,2)</f>
        <v>0</v>
      </c>
      <c r="H40" s="233"/>
      <c r="I40" s="232">
        <f>ROUND(E40*H40,2)</f>
        <v>0</v>
      </c>
      <c r="J40" s="233"/>
      <c r="K40" s="232">
        <f>ROUND(E40*J40,2)</f>
        <v>0</v>
      </c>
      <c r="L40" s="232">
        <v>21</v>
      </c>
      <c r="M40" s="232">
        <f>G40*(1+L40/100)</f>
        <v>0</v>
      </c>
      <c r="N40" s="231">
        <v>0.32250000000000001</v>
      </c>
      <c r="O40" s="231">
        <f>ROUND(E40*N40,2)</f>
        <v>9.6300000000000008</v>
      </c>
      <c r="P40" s="231">
        <v>0</v>
      </c>
      <c r="Q40" s="231">
        <f>ROUND(E40*P40,2)</f>
        <v>0</v>
      </c>
      <c r="R40" s="232"/>
      <c r="S40" s="232" t="s">
        <v>111</v>
      </c>
      <c r="T40" s="232" t="s">
        <v>111</v>
      </c>
      <c r="U40" s="232">
        <v>0.02</v>
      </c>
      <c r="V40" s="232">
        <f>ROUND(E40*U40,2)</f>
        <v>0.6</v>
      </c>
      <c r="W40" s="232"/>
      <c r="X40" s="232" t="s">
        <v>112</v>
      </c>
      <c r="Y40" s="232" t="s">
        <v>113</v>
      </c>
      <c r="Z40" s="212"/>
      <c r="AA40" s="212"/>
      <c r="AB40" s="212"/>
      <c r="AC40" s="212"/>
      <c r="AD40" s="212"/>
      <c r="AE40" s="212"/>
      <c r="AF40" s="212"/>
      <c r="AG40" s="212" t="s">
        <v>114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2" x14ac:dyDescent="0.2">
      <c r="A41" s="229"/>
      <c r="B41" s="230"/>
      <c r="C41" s="263" t="s">
        <v>157</v>
      </c>
      <c r="D41" s="234"/>
      <c r="E41" s="235"/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32"/>
      <c r="Z41" s="212"/>
      <c r="AA41" s="212"/>
      <c r="AB41" s="212"/>
      <c r="AC41" s="212"/>
      <c r="AD41" s="212"/>
      <c r="AE41" s="212"/>
      <c r="AF41" s="212"/>
      <c r="AG41" s="212" t="s">
        <v>116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3" x14ac:dyDescent="0.2">
      <c r="A42" s="229"/>
      <c r="B42" s="230"/>
      <c r="C42" s="263" t="s">
        <v>158</v>
      </c>
      <c r="D42" s="234"/>
      <c r="E42" s="235">
        <v>11.85</v>
      </c>
      <c r="F42" s="232"/>
      <c r="G42" s="23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2"/>
      <c r="AA42" s="212"/>
      <c r="AB42" s="212"/>
      <c r="AC42" s="212"/>
      <c r="AD42" s="212"/>
      <c r="AE42" s="212"/>
      <c r="AF42" s="212"/>
      <c r="AG42" s="212" t="s">
        <v>116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3" x14ac:dyDescent="0.2">
      <c r="A43" s="229"/>
      <c r="B43" s="230"/>
      <c r="C43" s="263" t="s">
        <v>159</v>
      </c>
      <c r="D43" s="234"/>
      <c r="E43" s="235">
        <v>18</v>
      </c>
      <c r="F43" s="232"/>
      <c r="G43" s="232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2"/>
      <c r="AA43" s="212"/>
      <c r="AB43" s="212"/>
      <c r="AC43" s="212"/>
      <c r="AD43" s="212"/>
      <c r="AE43" s="212"/>
      <c r="AF43" s="212"/>
      <c r="AG43" s="212" t="s">
        <v>116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47">
        <v>13</v>
      </c>
      <c r="B44" s="248" t="s">
        <v>160</v>
      </c>
      <c r="C44" s="262" t="s">
        <v>161</v>
      </c>
      <c r="D44" s="249" t="s">
        <v>110</v>
      </c>
      <c r="E44" s="250">
        <v>29.85</v>
      </c>
      <c r="F44" s="251"/>
      <c r="G44" s="252">
        <f>ROUND(E44*F44,2)</f>
        <v>0</v>
      </c>
      <c r="H44" s="233"/>
      <c r="I44" s="232">
        <f>ROUND(E44*H44,2)</f>
        <v>0</v>
      </c>
      <c r="J44" s="233"/>
      <c r="K44" s="232">
        <f>ROUND(E44*J44,2)</f>
        <v>0</v>
      </c>
      <c r="L44" s="232">
        <v>21</v>
      </c>
      <c r="M44" s="232">
        <f>G44*(1+L44/100)</f>
        <v>0</v>
      </c>
      <c r="N44" s="231">
        <v>0.32250000000000001</v>
      </c>
      <c r="O44" s="231">
        <f>ROUND(E44*N44,2)</f>
        <v>9.6300000000000008</v>
      </c>
      <c r="P44" s="231">
        <v>0</v>
      </c>
      <c r="Q44" s="231">
        <f>ROUND(E44*P44,2)</f>
        <v>0</v>
      </c>
      <c r="R44" s="232"/>
      <c r="S44" s="232" t="s">
        <v>111</v>
      </c>
      <c r="T44" s="232" t="s">
        <v>111</v>
      </c>
      <c r="U44" s="232">
        <v>0.03</v>
      </c>
      <c r="V44" s="232">
        <f>ROUND(E44*U44,2)</f>
        <v>0.9</v>
      </c>
      <c r="W44" s="232"/>
      <c r="X44" s="232" t="s">
        <v>112</v>
      </c>
      <c r="Y44" s="232" t="s">
        <v>113</v>
      </c>
      <c r="Z44" s="212"/>
      <c r="AA44" s="212"/>
      <c r="AB44" s="212"/>
      <c r="AC44" s="212"/>
      <c r="AD44" s="212"/>
      <c r="AE44" s="212"/>
      <c r="AF44" s="212"/>
      <c r="AG44" s="212" t="s">
        <v>114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2" x14ac:dyDescent="0.2">
      <c r="A45" s="229"/>
      <c r="B45" s="230"/>
      <c r="C45" s="263" t="s">
        <v>157</v>
      </c>
      <c r="D45" s="234"/>
      <c r="E45" s="235"/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2"/>
      <c r="AA45" s="212"/>
      <c r="AB45" s="212"/>
      <c r="AC45" s="212"/>
      <c r="AD45" s="212"/>
      <c r="AE45" s="212"/>
      <c r="AF45" s="212"/>
      <c r="AG45" s="212" t="s">
        <v>116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3" x14ac:dyDescent="0.2">
      <c r="A46" s="229"/>
      <c r="B46" s="230"/>
      <c r="C46" s="263" t="s">
        <v>158</v>
      </c>
      <c r="D46" s="234"/>
      <c r="E46" s="235">
        <v>11.85</v>
      </c>
      <c r="F46" s="232"/>
      <c r="G46" s="23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32"/>
      <c r="Z46" s="212"/>
      <c r="AA46" s="212"/>
      <c r="AB46" s="212"/>
      <c r="AC46" s="212"/>
      <c r="AD46" s="212"/>
      <c r="AE46" s="212"/>
      <c r="AF46" s="212"/>
      <c r="AG46" s="212" t="s">
        <v>116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">
      <c r="A47" s="229"/>
      <c r="B47" s="230"/>
      <c r="C47" s="263" t="s">
        <v>159</v>
      </c>
      <c r="D47" s="234"/>
      <c r="E47" s="235">
        <v>18</v>
      </c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32"/>
      <c r="Z47" s="212"/>
      <c r="AA47" s="212"/>
      <c r="AB47" s="212"/>
      <c r="AC47" s="212"/>
      <c r="AD47" s="212"/>
      <c r="AE47" s="212"/>
      <c r="AF47" s="212"/>
      <c r="AG47" s="212" t="s">
        <v>116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1" x14ac:dyDescent="0.2">
      <c r="A48" s="247">
        <v>14</v>
      </c>
      <c r="B48" s="248" t="s">
        <v>162</v>
      </c>
      <c r="C48" s="262" t="s">
        <v>163</v>
      </c>
      <c r="D48" s="249" t="s">
        <v>110</v>
      </c>
      <c r="E48" s="250">
        <v>150.44999999999999</v>
      </c>
      <c r="F48" s="251"/>
      <c r="G48" s="252">
        <f>ROUND(E48*F48,2)</f>
        <v>0</v>
      </c>
      <c r="H48" s="233"/>
      <c r="I48" s="232">
        <f>ROUND(E48*H48,2)</f>
        <v>0</v>
      </c>
      <c r="J48" s="233"/>
      <c r="K48" s="232">
        <f>ROUND(E48*J48,2)</f>
        <v>0</v>
      </c>
      <c r="L48" s="232">
        <v>21</v>
      </c>
      <c r="M48" s="232">
        <f>G48*(1+L48/100)</f>
        <v>0</v>
      </c>
      <c r="N48" s="231">
        <v>0.378</v>
      </c>
      <c r="O48" s="231">
        <f>ROUND(E48*N48,2)</f>
        <v>56.87</v>
      </c>
      <c r="P48" s="231">
        <v>0</v>
      </c>
      <c r="Q48" s="231">
        <f>ROUND(E48*P48,2)</f>
        <v>0</v>
      </c>
      <c r="R48" s="232"/>
      <c r="S48" s="232" t="s">
        <v>111</v>
      </c>
      <c r="T48" s="232" t="s">
        <v>111</v>
      </c>
      <c r="U48" s="232">
        <v>0.03</v>
      </c>
      <c r="V48" s="232">
        <f>ROUND(E48*U48,2)</f>
        <v>4.51</v>
      </c>
      <c r="W48" s="232"/>
      <c r="X48" s="232" t="s">
        <v>112</v>
      </c>
      <c r="Y48" s="232" t="s">
        <v>113</v>
      </c>
      <c r="Z48" s="212"/>
      <c r="AA48" s="212"/>
      <c r="AB48" s="212"/>
      <c r="AC48" s="212"/>
      <c r="AD48" s="212"/>
      <c r="AE48" s="212"/>
      <c r="AF48" s="212"/>
      <c r="AG48" s="212" t="s">
        <v>114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2" x14ac:dyDescent="0.2">
      <c r="A49" s="229"/>
      <c r="B49" s="230"/>
      <c r="C49" s="263" t="s">
        <v>164</v>
      </c>
      <c r="D49" s="234"/>
      <c r="E49" s="235">
        <v>65.400000000000006</v>
      </c>
      <c r="F49" s="232"/>
      <c r="G49" s="232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32"/>
      <c r="Z49" s="212"/>
      <c r="AA49" s="212"/>
      <c r="AB49" s="212"/>
      <c r="AC49" s="212"/>
      <c r="AD49" s="212"/>
      <c r="AE49" s="212"/>
      <c r="AF49" s="212"/>
      <c r="AG49" s="212" t="s">
        <v>116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">
      <c r="A50" s="229"/>
      <c r="B50" s="230"/>
      <c r="C50" s="263" t="s">
        <v>165</v>
      </c>
      <c r="D50" s="234"/>
      <c r="E50" s="235">
        <v>85.05</v>
      </c>
      <c r="F50" s="232"/>
      <c r="G50" s="232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32"/>
      <c r="Z50" s="212"/>
      <c r="AA50" s="212"/>
      <c r="AB50" s="212"/>
      <c r="AC50" s="212"/>
      <c r="AD50" s="212"/>
      <c r="AE50" s="212"/>
      <c r="AF50" s="212"/>
      <c r="AG50" s="212" t="s">
        <v>116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ht="22.5" outlineLevel="1" x14ac:dyDescent="0.2">
      <c r="A51" s="247">
        <v>15</v>
      </c>
      <c r="B51" s="248" t="s">
        <v>162</v>
      </c>
      <c r="C51" s="262" t="s">
        <v>163</v>
      </c>
      <c r="D51" s="249" t="s">
        <v>110</v>
      </c>
      <c r="E51" s="250">
        <v>150.44999999999999</v>
      </c>
      <c r="F51" s="251"/>
      <c r="G51" s="252">
        <f>ROUND(E51*F51,2)</f>
        <v>0</v>
      </c>
      <c r="H51" s="233"/>
      <c r="I51" s="232">
        <f>ROUND(E51*H51,2)</f>
        <v>0</v>
      </c>
      <c r="J51" s="233"/>
      <c r="K51" s="232">
        <f>ROUND(E51*J51,2)</f>
        <v>0</v>
      </c>
      <c r="L51" s="232">
        <v>21</v>
      </c>
      <c r="M51" s="232">
        <f>G51*(1+L51/100)</f>
        <v>0</v>
      </c>
      <c r="N51" s="231">
        <v>0.378</v>
      </c>
      <c r="O51" s="231">
        <f>ROUND(E51*N51,2)</f>
        <v>56.87</v>
      </c>
      <c r="P51" s="231">
        <v>0</v>
      </c>
      <c r="Q51" s="231">
        <f>ROUND(E51*P51,2)</f>
        <v>0</v>
      </c>
      <c r="R51" s="232"/>
      <c r="S51" s="232" t="s">
        <v>111</v>
      </c>
      <c r="T51" s="232" t="s">
        <v>111</v>
      </c>
      <c r="U51" s="232">
        <v>0.03</v>
      </c>
      <c r="V51" s="232">
        <f>ROUND(E51*U51,2)</f>
        <v>4.51</v>
      </c>
      <c r="W51" s="232"/>
      <c r="X51" s="232" t="s">
        <v>112</v>
      </c>
      <c r="Y51" s="232" t="s">
        <v>113</v>
      </c>
      <c r="Z51" s="212"/>
      <c r="AA51" s="212"/>
      <c r="AB51" s="212"/>
      <c r="AC51" s="212"/>
      <c r="AD51" s="212"/>
      <c r="AE51" s="212"/>
      <c r="AF51" s="212"/>
      <c r="AG51" s="212" t="s">
        <v>114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2" x14ac:dyDescent="0.2">
      <c r="A52" s="229"/>
      <c r="B52" s="230"/>
      <c r="C52" s="263" t="s">
        <v>164</v>
      </c>
      <c r="D52" s="234"/>
      <c r="E52" s="235">
        <v>65.400000000000006</v>
      </c>
      <c r="F52" s="232"/>
      <c r="G52" s="232"/>
      <c r="H52" s="232"/>
      <c r="I52" s="232"/>
      <c r="J52" s="232"/>
      <c r="K52" s="232"/>
      <c r="L52" s="232"/>
      <c r="M52" s="232"/>
      <c r="N52" s="231"/>
      <c r="O52" s="231"/>
      <c r="P52" s="231"/>
      <c r="Q52" s="231"/>
      <c r="R52" s="232"/>
      <c r="S52" s="232"/>
      <c r="T52" s="232"/>
      <c r="U52" s="232"/>
      <c r="V52" s="232"/>
      <c r="W52" s="232"/>
      <c r="X52" s="232"/>
      <c r="Y52" s="232"/>
      <c r="Z52" s="212"/>
      <c r="AA52" s="212"/>
      <c r="AB52" s="212"/>
      <c r="AC52" s="212"/>
      <c r="AD52" s="212"/>
      <c r="AE52" s="212"/>
      <c r="AF52" s="212"/>
      <c r="AG52" s="212" t="s">
        <v>116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3" x14ac:dyDescent="0.2">
      <c r="A53" s="229"/>
      <c r="B53" s="230"/>
      <c r="C53" s="263" t="s">
        <v>165</v>
      </c>
      <c r="D53" s="234"/>
      <c r="E53" s="235">
        <v>85.05</v>
      </c>
      <c r="F53" s="232"/>
      <c r="G53" s="232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32"/>
      <c r="Z53" s="212"/>
      <c r="AA53" s="212"/>
      <c r="AB53" s="212"/>
      <c r="AC53" s="212"/>
      <c r="AD53" s="212"/>
      <c r="AE53" s="212"/>
      <c r="AF53" s="212"/>
      <c r="AG53" s="212" t="s">
        <v>116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47">
        <v>16</v>
      </c>
      <c r="B54" s="248" t="s">
        <v>166</v>
      </c>
      <c r="C54" s="262" t="s">
        <v>167</v>
      </c>
      <c r="D54" s="249" t="s">
        <v>110</v>
      </c>
      <c r="E54" s="250">
        <v>45</v>
      </c>
      <c r="F54" s="251"/>
      <c r="G54" s="252">
        <f>ROUND(E54*F54,2)</f>
        <v>0</v>
      </c>
      <c r="H54" s="233"/>
      <c r="I54" s="232">
        <f>ROUND(E54*H54,2)</f>
        <v>0</v>
      </c>
      <c r="J54" s="233"/>
      <c r="K54" s="232">
        <f>ROUND(E54*J54,2)</f>
        <v>0</v>
      </c>
      <c r="L54" s="232">
        <v>21</v>
      </c>
      <c r="M54" s="232">
        <f>G54*(1+L54/100)</f>
        <v>0</v>
      </c>
      <c r="N54" s="231">
        <v>0.18462999999999999</v>
      </c>
      <c r="O54" s="231">
        <f>ROUND(E54*N54,2)</f>
        <v>8.31</v>
      </c>
      <c r="P54" s="231">
        <v>0</v>
      </c>
      <c r="Q54" s="231">
        <f>ROUND(E54*P54,2)</f>
        <v>0</v>
      </c>
      <c r="R54" s="232"/>
      <c r="S54" s="232" t="s">
        <v>111</v>
      </c>
      <c r="T54" s="232" t="s">
        <v>111</v>
      </c>
      <c r="U54" s="232">
        <v>0.06</v>
      </c>
      <c r="V54" s="232">
        <f>ROUND(E54*U54,2)</f>
        <v>2.7</v>
      </c>
      <c r="W54" s="232"/>
      <c r="X54" s="232" t="s">
        <v>112</v>
      </c>
      <c r="Y54" s="232" t="s">
        <v>113</v>
      </c>
      <c r="Z54" s="212"/>
      <c r="AA54" s="212"/>
      <c r="AB54" s="212"/>
      <c r="AC54" s="212"/>
      <c r="AD54" s="212"/>
      <c r="AE54" s="212"/>
      <c r="AF54" s="212"/>
      <c r="AG54" s="212" t="s">
        <v>114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2" x14ac:dyDescent="0.2">
      <c r="A55" s="229"/>
      <c r="B55" s="230"/>
      <c r="C55" s="263" t="s">
        <v>115</v>
      </c>
      <c r="D55" s="234"/>
      <c r="E55" s="235">
        <v>10.5</v>
      </c>
      <c r="F55" s="232"/>
      <c r="G55" s="232"/>
      <c r="H55" s="232"/>
      <c r="I55" s="232"/>
      <c r="J55" s="232"/>
      <c r="K55" s="232"/>
      <c r="L55" s="232"/>
      <c r="M55" s="232"/>
      <c r="N55" s="231"/>
      <c r="O55" s="231"/>
      <c r="P55" s="231"/>
      <c r="Q55" s="231"/>
      <c r="R55" s="232"/>
      <c r="S55" s="232"/>
      <c r="T55" s="232"/>
      <c r="U55" s="232"/>
      <c r="V55" s="232"/>
      <c r="W55" s="232"/>
      <c r="X55" s="232"/>
      <c r="Y55" s="232"/>
      <c r="Z55" s="212"/>
      <c r="AA55" s="212"/>
      <c r="AB55" s="212"/>
      <c r="AC55" s="212"/>
      <c r="AD55" s="212"/>
      <c r="AE55" s="212"/>
      <c r="AF55" s="212"/>
      <c r="AG55" s="212" t="s">
        <v>116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3" x14ac:dyDescent="0.2">
      <c r="A56" s="229"/>
      <c r="B56" s="230"/>
      <c r="C56" s="263" t="s">
        <v>117</v>
      </c>
      <c r="D56" s="234"/>
      <c r="E56" s="235">
        <v>34.5</v>
      </c>
      <c r="F56" s="232"/>
      <c r="G56" s="232"/>
      <c r="H56" s="232"/>
      <c r="I56" s="232"/>
      <c r="J56" s="232"/>
      <c r="K56" s="232"/>
      <c r="L56" s="232"/>
      <c r="M56" s="232"/>
      <c r="N56" s="231"/>
      <c r="O56" s="231"/>
      <c r="P56" s="231"/>
      <c r="Q56" s="231"/>
      <c r="R56" s="232"/>
      <c r="S56" s="232"/>
      <c r="T56" s="232"/>
      <c r="U56" s="232"/>
      <c r="V56" s="232"/>
      <c r="W56" s="232"/>
      <c r="X56" s="232"/>
      <c r="Y56" s="232"/>
      <c r="Z56" s="212"/>
      <c r="AA56" s="212"/>
      <c r="AB56" s="212"/>
      <c r="AC56" s="212"/>
      <c r="AD56" s="212"/>
      <c r="AE56" s="212"/>
      <c r="AF56" s="212"/>
      <c r="AG56" s="212" t="s">
        <v>116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47">
        <v>17</v>
      </c>
      <c r="B57" s="248" t="s">
        <v>168</v>
      </c>
      <c r="C57" s="262" t="s">
        <v>169</v>
      </c>
      <c r="D57" s="249" t="s">
        <v>110</v>
      </c>
      <c r="E57" s="250">
        <v>45</v>
      </c>
      <c r="F57" s="251"/>
      <c r="G57" s="252">
        <f>ROUND(E57*F57,2)</f>
        <v>0</v>
      </c>
      <c r="H57" s="233"/>
      <c r="I57" s="232">
        <f>ROUND(E57*H57,2)</f>
        <v>0</v>
      </c>
      <c r="J57" s="233"/>
      <c r="K57" s="232">
        <f>ROUND(E57*J57,2)</f>
        <v>0</v>
      </c>
      <c r="L57" s="232">
        <v>21</v>
      </c>
      <c r="M57" s="232">
        <f>G57*(1+L57/100)</f>
        <v>0</v>
      </c>
      <c r="N57" s="231">
        <v>7.1000000000000002E-4</v>
      </c>
      <c r="O57" s="231">
        <f>ROUND(E57*N57,2)</f>
        <v>0.03</v>
      </c>
      <c r="P57" s="231">
        <v>0</v>
      </c>
      <c r="Q57" s="231">
        <f>ROUND(E57*P57,2)</f>
        <v>0</v>
      </c>
      <c r="R57" s="232"/>
      <c r="S57" s="232" t="s">
        <v>170</v>
      </c>
      <c r="T57" s="232" t="s">
        <v>170</v>
      </c>
      <c r="U57" s="232">
        <v>2E-3</v>
      </c>
      <c r="V57" s="232">
        <f>ROUND(E57*U57,2)</f>
        <v>0.09</v>
      </c>
      <c r="W57" s="232"/>
      <c r="X57" s="232" t="s">
        <v>112</v>
      </c>
      <c r="Y57" s="232" t="s">
        <v>113</v>
      </c>
      <c r="Z57" s="212"/>
      <c r="AA57" s="212"/>
      <c r="AB57" s="212"/>
      <c r="AC57" s="212"/>
      <c r="AD57" s="212"/>
      <c r="AE57" s="212"/>
      <c r="AF57" s="212"/>
      <c r="AG57" s="212" t="s">
        <v>114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2" x14ac:dyDescent="0.2">
      <c r="A58" s="229"/>
      <c r="B58" s="230"/>
      <c r="C58" s="263" t="s">
        <v>171</v>
      </c>
      <c r="D58" s="234"/>
      <c r="E58" s="235">
        <v>45</v>
      </c>
      <c r="F58" s="232"/>
      <c r="G58" s="232"/>
      <c r="H58" s="232"/>
      <c r="I58" s="232"/>
      <c r="J58" s="232"/>
      <c r="K58" s="232"/>
      <c r="L58" s="232"/>
      <c r="M58" s="232"/>
      <c r="N58" s="231"/>
      <c r="O58" s="231"/>
      <c r="P58" s="231"/>
      <c r="Q58" s="231"/>
      <c r="R58" s="232"/>
      <c r="S58" s="232"/>
      <c r="T58" s="232"/>
      <c r="U58" s="232"/>
      <c r="V58" s="232"/>
      <c r="W58" s="232"/>
      <c r="X58" s="232"/>
      <c r="Y58" s="232"/>
      <c r="Z58" s="212"/>
      <c r="AA58" s="212"/>
      <c r="AB58" s="212"/>
      <c r="AC58" s="212"/>
      <c r="AD58" s="212"/>
      <c r="AE58" s="212"/>
      <c r="AF58" s="212"/>
      <c r="AG58" s="212" t="s">
        <v>116</v>
      </c>
      <c r="AH58" s="212">
        <v>5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47">
        <v>18</v>
      </c>
      <c r="B59" s="248" t="s">
        <v>172</v>
      </c>
      <c r="C59" s="262" t="s">
        <v>173</v>
      </c>
      <c r="D59" s="249" t="s">
        <v>110</v>
      </c>
      <c r="E59" s="250">
        <v>45</v>
      </c>
      <c r="F59" s="251"/>
      <c r="G59" s="252">
        <f>ROUND(E59*F59,2)</f>
        <v>0</v>
      </c>
      <c r="H59" s="233"/>
      <c r="I59" s="232">
        <f>ROUND(E59*H59,2)</f>
        <v>0</v>
      </c>
      <c r="J59" s="233"/>
      <c r="K59" s="232">
        <f>ROUND(E59*J59,2)</f>
        <v>0</v>
      </c>
      <c r="L59" s="232">
        <v>21</v>
      </c>
      <c r="M59" s="232">
        <f>G59*(1+L59/100)</f>
        <v>0</v>
      </c>
      <c r="N59" s="231">
        <v>0.10373</v>
      </c>
      <c r="O59" s="231">
        <f>ROUND(E59*N59,2)</f>
        <v>4.67</v>
      </c>
      <c r="P59" s="231">
        <v>0</v>
      </c>
      <c r="Q59" s="231">
        <f>ROUND(E59*P59,2)</f>
        <v>0</v>
      </c>
      <c r="R59" s="232"/>
      <c r="S59" s="232" t="s">
        <v>111</v>
      </c>
      <c r="T59" s="232" t="s">
        <v>111</v>
      </c>
      <c r="U59" s="232">
        <v>0.06</v>
      </c>
      <c r="V59" s="232">
        <f>ROUND(E59*U59,2)</f>
        <v>2.7</v>
      </c>
      <c r="W59" s="232"/>
      <c r="X59" s="232" t="s">
        <v>112</v>
      </c>
      <c r="Y59" s="232" t="s">
        <v>113</v>
      </c>
      <c r="Z59" s="212"/>
      <c r="AA59" s="212"/>
      <c r="AB59" s="212"/>
      <c r="AC59" s="212"/>
      <c r="AD59" s="212"/>
      <c r="AE59" s="212"/>
      <c r="AF59" s="212"/>
      <c r="AG59" s="212" t="s">
        <v>114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2" x14ac:dyDescent="0.2">
      <c r="A60" s="229"/>
      <c r="B60" s="230"/>
      <c r="C60" s="263" t="s">
        <v>171</v>
      </c>
      <c r="D60" s="234"/>
      <c r="E60" s="235">
        <v>45</v>
      </c>
      <c r="F60" s="232"/>
      <c r="G60" s="232"/>
      <c r="H60" s="232"/>
      <c r="I60" s="232"/>
      <c r="J60" s="232"/>
      <c r="K60" s="232"/>
      <c r="L60" s="232"/>
      <c r="M60" s="232"/>
      <c r="N60" s="231"/>
      <c r="O60" s="231"/>
      <c r="P60" s="231"/>
      <c r="Q60" s="231"/>
      <c r="R60" s="232"/>
      <c r="S60" s="232"/>
      <c r="T60" s="232"/>
      <c r="U60" s="232"/>
      <c r="V60" s="232"/>
      <c r="W60" s="232"/>
      <c r="X60" s="232"/>
      <c r="Y60" s="232"/>
      <c r="Z60" s="212"/>
      <c r="AA60" s="212"/>
      <c r="AB60" s="212"/>
      <c r="AC60" s="212"/>
      <c r="AD60" s="212"/>
      <c r="AE60" s="212"/>
      <c r="AF60" s="212"/>
      <c r="AG60" s="212" t="s">
        <v>116</v>
      </c>
      <c r="AH60" s="212">
        <v>5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47">
        <v>19</v>
      </c>
      <c r="B61" s="248" t="s">
        <v>174</v>
      </c>
      <c r="C61" s="262" t="s">
        <v>175</v>
      </c>
      <c r="D61" s="249" t="s">
        <v>110</v>
      </c>
      <c r="E61" s="250">
        <v>161.38</v>
      </c>
      <c r="F61" s="251"/>
      <c r="G61" s="252">
        <f>ROUND(E61*F61,2)</f>
        <v>0</v>
      </c>
      <c r="H61" s="233"/>
      <c r="I61" s="232">
        <f>ROUND(E61*H61,2)</f>
        <v>0</v>
      </c>
      <c r="J61" s="233"/>
      <c r="K61" s="232">
        <f>ROUND(E61*J61,2)</f>
        <v>0</v>
      </c>
      <c r="L61" s="232">
        <v>21</v>
      </c>
      <c r="M61" s="232">
        <f>G61*(1+L61/100)</f>
        <v>0</v>
      </c>
      <c r="N61" s="231">
        <v>5.5449999999999999E-2</v>
      </c>
      <c r="O61" s="231">
        <f>ROUND(E61*N61,2)</f>
        <v>8.9499999999999993</v>
      </c>
      <c r="P61" s="231">
        <v>0</v>
      </c>
      <c r="Q61" s="231">
        <f>ROUND(E61*P61,2)</f>
        <v>0</v>
      </c>
      <c r="R61" s="232"/>
      <c r="S61" s="232" t="s">
        <v>111</v>
      </c>
      <c r="T61" s="232" t="s">
        <v>111</v>
      </c>
      <c r="U61" s="232">
        <v>0.44</v>
      </c>
      <c r="V61" s="232">
        <f>ROUND(E61*U61,2)</f>
        <v>71.010000000000005</v>
      </c>
      <c r="W61" s="232"/>
      <c r="X61" s="232" t="s">
        <v>112</v>
      </c>
      <c r="Y61" s="232" t="s">
        <v>113</v>
      </c>
      <c r="Z61" s="212"/>
      <c r="AA61" s="212"/>
      <c r="AB61" s="212"/>
      <c r="AC61" s="212"/>
      <c r="AD61" s="212"/>
      <c r="AE61" s="212"/>
      <c r="AF61" s="212"/>
      <c r="AG61" s="212" t="s">
        <v>114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2" x14ac:dyDescent="0.2">
      <c r="A62" s="229"/>
      <c r="B62" s="230"/>
      <c r="C62" s="263" t="s">
        <v>176</v>
      </c>
      <c r="D62" s="234"/>
      <c r="E62" s="235">
        <v>71.489999999999995</v>
      </c>
      <c r="F62" s="232"/>
      <c r="G62" s="232"/>
      <c r="H62" s="232"/>
      <c r="I62" s="232"/>
      <c r="J62" s="232"/>
      <c r="K62" s="232"/>
      <c r="L62" s="232"/>
      <c r="M62" s="232"/>
      <c r="N62" s="231"/>
      <c r="O62" s="231"/>
      <c r="P62" s="231"/>
      <c r="Q62" s="231"/>
      <c r="R62" s="232"/>
      <c r="S62" s="232"/>
      <c r="T62" s="232"/>
      <c r="U62" s="232"/>
      <c r="V62" s="232"/>
      <c r="W62" s="232"/>
      <c r="X62" s="232"/>
      <c r="Y62" s="232"/>
      <c r="Z62" s="212"/>
      <c r="AA62" s="212"/>
      <c r="AB62" s="212"/>
      <c r="AC62" s="212"/>
      <c r="AD62" s="212"/>
      <c r="AE62" s="212"/>
      <c r="AF62" s="212"/>
      <c r="AG62" s="212" t="s">
        <v>116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 x14ac:dyDescent="0.2">
      <c r="A63" s="229"/>
      <c r="B63" s="230"/>
      <c r="C63" s="263" t="s">
        <v>177</v>
      </c>
      <c r="D63" s="234"/>
      <c r="E63" s="235">
        <v>89.89</v>
      </c>
      <c r="F63" s="232"/>
      <c r="G63" s="232"/>
      <c r="H63" s="232"/>
      <c r="I63" s="232"/>
      <c r="J63" s="232"/>
      <c r="K63" s="232"/>
      <c r="L63" s="232"/>
      <c r="M63" s="232"/>
      <c r="N63" s="231"/>
      <c r="O63" s="231"/>
      <c r="P63" s="231"/>
      <c r="Q63" s="231"/>
      <c r="R63" s="232"/>
      <c r="S63" s="232"/>
      <c r="T63" s="232"/>
      <c r="U63" s="232"/>
      <c r="V63" s="232"/>
      <c r="W63" s="232"/>
      <c r="X63" s="232"/>
      <c r="Y63" s="232"/>
      <c r="Z63" s="212"/>
      <c r="AA63" s="212"/>
      <c r="AB63" s="212"/>
      <c r="AC63" s="212"/>
      <c r="AD63" s="212"/>
      <c r="AE63" s="212"/>
      <c r="AF63" s="212"/>
      <c r="AG63" s="212" t="s">
        <v>116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47">
        <v>20</v>
      </c>
      <c r="B64" s="248" t="s">
        <v>178</v>
      </c>
      <c r="C64" s="262" t="s">
        <v>179</v>
      </c>
      <c r="D64" s="249" t="s">
        <v>110</v>
      </c>
      <c r="E64" s="250">
        <v>9</v>
      </c>
      <c r="F64" s="251"/>
      <c r="G64" s="252">
        <f>ROUND(E64*F64,2)</f>
        <v>0</v>
      </c>
      <c r="H64" s="233"/>
      <c r="I64" s="232">
        <f>ROUND(E64*H64,2)</f>
        <v>0</v>
      </c>
      <c r="J64" s="233"/>
      <c r="K64" s="232">
        <f>ROUND(E64*J64,2)</f>
        <v>0</v>
      </c>
      <c r="L64" s="232">
        <v>21</v>
      </c>
      <c r="M64" s="232">
        <f>G64*(1+L64/100)</f>
        <v>0</v>
      </c>
      <c r="N64" s="231">
        <v>7.3899999999999993E-2</v>
      </c>
      <c r="O64" s="231">
        <f>ROUND(E64*N64,2)</f>
        <v>0.67</v>
      </c>
      <c r="P64" s="231">
        <v>0</v>
      </c>
      <c r="Q64" s="231">
        <f>ROUND(E64*P64,2)</f>
        <v>0</v>
      </c>
      <c r="R64" s="232"/>
      <c r="S64" s="232" t="s">
        <v>111</v>
      </c>
      <c r="T64" s="232" t="s">
        <v>111</v>
      </c>
      <c r="U64" s="232">
        <v>0.48</v>
      </c>
      <c r="V64" s="232">
        <f>ROUND(E64*U64,2)</f>
        <v>4.32</v>
      </c>
      <c r="W64" s="232"/>
      <c r="X64" s="232" t="s">
        <v>112</v>
      </c>
      <c r="Y64" s="232" t="s">
        <v>113</v>
      </c>
      <c r="Z64" s="212"/>
      <c r="AA64" s="212"/>
      <c r="AB64" s="212"/>
      <c r="AC64" s="212"/>
      <c r="AD64" s="212"/>
      <c r="AE64" s="212"/>
      <c r="AF64" s="212"/>
      <c r="AG64" s="212" t="s">
        <v>114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2" x14ac:dyDescent="0.2">
      <c r="A65" s="229"/>
      <c r="B65" s="230"/>
      <c r="C65" s="263" t="s">
        <v>180</v>
      </c>
      <c r="D65" s="234"/>
      <c r="E65" s="235">
        <v>9</v>
      </c>
      <c r="F65" s="232"/>
      <c r="G65" s="232"/>
      <c r="H65" s="232"/>
      <c r="I65" s="232"/>
      <c r="J65" s="232"/>
      <c r="K65" s="232"/>
      <c r="L65" s="232"/>
      <c r="M65" s="232"/>
      <c r="N65" s="231"/>
      <c r="O65" s="231"/>
      <c r="P65" s="231"/>
      <c r="Q65" s="231"/>
      <c r="R65" s="232"/>
      <c r="S65" s="232"/>
      <c r="T65" s="232"/>
      <c r="U65" s="232"/>
      <c r="V65" s="232"/>
      <c r="W65" s="232"/>
      <c r="X65" s="232"/>
      <c r="Y65" s="232"/>
      <c r="Z65" s="212"/>
      <c r="AA65" s="212"/>
      <c r="AB65" s="212"/>
      <c r="AC65" s="212"/>
      <c r="AD65" s="212"/>
      <c r="AE65" s="212"/>
      <c r="AF65" s="212"/>
      <c r="AG65" s="212" t="s">
        <v>116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47">
        <v>21</v>
      </c>
      <c r="B66" s="248" t="s">
        <v>181</v>
      </c>
      <c r="C66" s="262" t="s">
        <v>182</v>
      </c>
      <c r="D66" s="249" t="s">
        <v>120</v>
      </c>
      <c r="E66" s="250">
        <v>31</v>
      </c>
      <c r="F66" s="251"/>
      <c r="G66" s="252">
        <f>ROUND(E66*F66,2)</f>
        <v>0</v>
      </c>
      <c r="H66" s="233"/>
      <c r="I66" s="232">
        <f>ROUND(E66*H66,2)</f>
        <v>0</v>
      </c>
      <c r="J66" s="233"/>
      <c r="K66" s="232">
        <f>ROUND(E66*J66,2)</f>
        <v>0</v>
      </c>
      <c r="L66" s="232">
        <v>21</v>
      </c>
      <c r="M66" s="232">
        <f>G66*(1+L66/100)</f>
        <v>0</v>
      </c>
      <c r="N66" s="231">
        <v>3.3E-4</v>
      </c>
      <c r="O66" s="231">
        <f>ROUND(E66*N66,2)</f>
        <v>0.01</v>
      </c>
      <c r="P66" s="231">
        <v>0</v>
      </c>
      <c r="Q66" s="231">
        <f>ROUND(E66*P66,2)</f>
        <v>0</v>
      </c>
      <c r="R66" s="232"/>
      <c r="S66" s="232" t="s">
        <v>111</v>
      </c>
      <c r="T66" s="232" t="s">
        <v>111</v>
      </c>
      <c r="U66" s="232">
        <v>0.41</v>
      </c>
      <c r="V66" s="232">
        <f>ROUND(E66*U66,2)</f>
        <v>12.71</v>
      </c>
      <c r="W66" s="232"/>
      <c r="X66" s="232" t="s">
        <v>112</v>
      </c>
      <c r="Y66" s="232" t="s">
        <v>113</v>
      </c>
      <c r="Z66" s="212"/>
      <c r="AA66" s="212"/>
      <c r="AB66" s="212"/>
      <c r="AC66" s="212"/>
      <c r="AD66" s="212"/>
      <c r="AE66" s="212"/>
      <c r="AF66" s="212"/>
      <c r="AG66" s="212" t="s">
        <v>114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2" x14ac:dyDescent="0.2">
      <c r="A67" s="229"/>
      <c r="B67" s="230"/>
      <c r="C67" s="263" t="s">
        <v>183</v>
      </c>
      <c r="D67" s="234"/>
      <c r="E67" s="235">
        <v>19</v>
      </c>
      <c r="F67" s="232"/>
      <c r="G67" s="232"/>
      <c r="H67" s="232"/>
      <c r="I67" s="232"/>
      <c r="J67" s="232"/>
      <c r="K67" s="232"/>
      <c r="L67" s="232"/>
      <c r="M67" s="232"/>
      <c r="N67" s="231"/>
      <c r="O67" s="231"/>
      <c r="P67" s="231"/>
      <c r="Q67" s="231"/>
      <c r="R67" s="232"/>
      <c r="S67" s="232"/>
      <c r="T67" s="232"/>
      <c r="U67" s="232"/>
      <c r="V67" s="232"/>
      <c r="W67" s="232"/>
      <c r="X67" s="232"/>
      <c r="Y67" s="232"/>
      <c r="Z67" s="212"/>
      <c r="AA67" s="212"/>
      <c r="AB67" s="212"/>
      <c r="AC67" s="212"/>
      <c r="AD67" s="212"/>
      <c r="AE67" s="212"/>
      <c r="AF67" s="212"/>
      <c r="AG67" s="212" t="s">
        <v>116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3" x14ac:dyDescent="0.2">
      <c r="A68" s="229"/>
      <c r="B68" s="230"/>
      <c r="C68" s="263" t="s">
        <v>184</v>
      </c>
      <c r="D68" s="234"/>
      <c r="E68" s="235">
        <v>12</v>
      </c>
      <c r="F68" s="232"/>
      <c r="G68" s="232"/>
      <c r="H68" s="232"/>
      <c r="I68" s="232"/>
      <c r="J68" s="232"/>
      <c r="K68" s="232"/>
      <c r="L68" s="232"/>
      <c r="M68" s="232"/>
      <c r="N68" s="231"/>
      <c r="O68" s="231"/>
      <c r="P68" s="231"/>
      <c r="Q68" s="231"/>
      <c r="R68" s="232"/>
      <c r="S68" s="232"/>
      <c r="T68" s="232"/>
      <c r="U68" s="232"/>
      <c r="V68" s="232"/>
      <c r="W68" s="232"/>
      <c r="X68" s="232"/>
      <c r="Y68" s="232"/>
      <c r="Z68" s="212"/>
      <c r="AA68" s="212"/>
      <c r="AB68" s="212"/>
      <c r="AC68" s="212"/>
      <c r="AD68" s="212"/>
      <c r="AE68" s="212"/>
      <c r="AF68" s="212"/>
      <c r="AG68" s="212" t="s">
        <v>116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47">
        <v>22</v>
      </c>
      <c r="B69" s="248" t="s">
        <v>185</v>
      </c>
      <c r="C69" s="262" t="s">
        <v>186</v>
      </c>
      <c r="D69" s="249" t="s">
        <v>120</v>
      </c>
      <c r="E69" s="250">
        <v>6</v>
      </c>
      <c r="F69" s="251"/>
      <c r="G69" s="252">
        <f>ROUND(E69*F69,2)</f>
        <v>0</v>
      </c>
      <c r="H69" s="233"/>
      <c r="I69" s="232">
        <f>ROUND(E69*H69,2)</f>
        <v>0</v>
      </c>
      <c r="J69" s="233"/>
      <c r="K69" s="232">
        <f>ROUND(E69*J69,2)</f>
        <v>0</v>
      </c>
      <c r="L69" s="232">
        <v>21</v>
      </c>
      <c r="M69" s="232">
        <f>G69*(1+L69/100)</f>
        <v>0</v>
      </c>
      <c r="N69" s="231">
        <v>3.6000000000000002E-4</v>
      </c>
      <c r="O69" s="231">
        <f>ROUND(E69*N69,2)</f>
        <v>0</v>
      </c>
      <c r="P69" s="231">
        <v>0</v>
      </c>
      <c r="Q69" s="231">
        <f>ROUND(E69*P69,2)</f>
        <v>0</v>
      </c>
      <c r="R69" s="232"/>
      <c r="S69" s="232" t="s">
        <v>111</v>
      </c>
      <c r="T69" s="232" t="s">
        <v>111</v>
      </c>
      <c r="U69" s="232">
        <v>0.43</v>
      </c>
      <c r="V69" s="232">
        <f>ROUND(E69*U69,2)</f>
        <v>2.58</v>
      </c>
      <c r="W69" s="232"/>
      <c r="X69" s="232" t="s">
        <v>112</v>
      </c>
      <c r="Y69" s="232" t="s">
        <v>113</v>
      </c>
      <c r="Z69" s="212"/>
      <c r="AA69" s="212"/>
      <c r="AB69" s="212"/>
      <c r="AC69" s="212"/>
      <c r="AD69" s="212"/>
      <c r="AE69" s="212"/>
      <c r="AF69" s="212"/>
      <c r="AG69" s="212" t="s">
        <v>114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2" x14ac:dyDescent="0.2">
      <c r="A70" s="229"/>
      <c r="B70" s="230"/>
      <c r="C70" s="263" t="s">
        <v>187</v>
      </c>
      <c r="D70" s="234"/>
      <c r="E70" s="235">
        <v>6</v>
      </c>
      <c r="F70" s="232"/>
      <c r="G70" s="232"/>
      <c r="H70" s="232"/>
      <c r="I70" s="232"/>
      <c r="J70" s="232"/>
      <c r="K70" s="232"/>
      <c r="L70" s="232"/>
      <c r="M70" s="232"/>
      <c r="N70" s="231"/>
      <c r="O70" s="231"/>
      <c r="P70" s="231"/>
      <c r="Q70" s="231"/>
      <c r="R70" s="232"/>
      <c r="S70" s="232"/>
      <c r="T70" s="232"/>
      <c r="U70" s="232"/>
      <c r="V70" s="232"/>
      <c r="W70" s="232"/>
      <c r="X70" s="232"/>
      <c r="Y70" s="232"/>
      <c r="Z70" s="212"/>
      <c r="AA70" s="212"/>
      <c r="AB70" s="212"/>
      <c r="AC70" s="212"/>
      <c r="AD70" s="212"/>
      <c r="AE70" s="212"/>
      <c r="AF70" s="212"/>
      <c r="AG70" s="212" t="s">
        <v>116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47">
        <v>23</v>
      </c>
      <c r="B71" s="248" t="s">
        <v>188</v>
      </c>
      <c r="C71" s="262" t="s">
        <v>189</v>
      </c>
      <c r="D71" s="249" t="s">
        <v>110</v>
      </c>
      <c r="E71" s="250">
        <v>5.96</v>
      </c>
      <c r="F71" s="251"/>
      <c r="G71" s="252">
        <f>ROUND(E71*F71,2)</f>
        <v>0</v>
      </c>
      <c r="H71" s="233"/>
      <c r="I71" s="232">
        <f>ROUND(E71*H71,2)</f>
        <v>0</v>
      </c>
      <c r="J71" s="233"/>
      <c r="K71" s="232">
        <f>ROUND(E71*J71,2)</f>
        <v>0</v>
      </c>
      <c r="L71" s="232">
        <v>21</v>
      </c>
      <c r="M71" s="232">
        <f>G71*(1+L71/100)</f>
        <v>0</v>
      </c>
      <c r="N71" s="231">
        <v>7.3899999999999993E-2</v>
      </c>
      <c r="O71" s="231">
        <f>ROUND(E71*N71,2)</f>
        <v>0.44</v>
      </c>
      <c r="P71" s="231">
        <v>0</v>
      </c>
      <c r="Q71" s="231">
        <f>ROUND(E71*P71,2)</f>
        <v>0</v>
      </c>
      <c r="R71" s="232"/>
      <c r="S71" s="232" t="s">
        <v>111</v>
      </c>
      <c r="T71" s="232" t="s">
        <v>111</v>
      </c>
      <c r="U71" s="232">
        <v>0.5</v>
      </c>
      <c r="V71" s="232">
        <f>ROUND(E71*U71,2)</f>
        <v>2.98</v>
      </c>
      <c r="W71" s="232"/>
      <c r="X71" s="232" t="s">
        <v>112</v>
      </c>
      <c r="Y71" s="232" t="s">
        <v>113</v>
      </c>
      <c r="Z71" s="212"/>
      <c r="AA71" s="212"/>
      <c r="AB71" s="212"/>
      <c r="AC71" s="212"/>
      <c r="AD71" s="212"/>
      <c r="AE71" s="212"/>
      <c r="AF71" s="212"/>
      <c r="AG71" s="212" t="s">
        <v>114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2" x14ac:dyDescent="0.2">
      <c r="A72" s="229"/>
      <c r="B72" s="230"/>
      <c r="C72" s="263" t="s">
        <v>190</v>
      </c>
      <c r="D72" s="234"/>
      <c r="E72" s="235">
        <v>3.16</v>
      </c>
      <c r="F72" s="232"/>
      <c r="G72" s="232"/>
      <c r="H72" s="232"/>
      <c r="I72" s="232"/>
      <c r="J72" s="232"/>
      <c r="K72" s="232"/>
      <c r="L72" s="232"/>
      <c r="M72" s="232"/>
      <c r="N72" s="231"/>
      <c r="O72" s="231"/>
      <c r="P72" s="231"/>
      <c r="Q72" s="231"/>
      <c r="R72" s="232"/>
      <c r="S72" s="232"/>
      <c r="T72" s="232"/>
      <c r="U72" s="232"/>
      <c r="V72" s="232"/>
      <c r="W72" s="232"/>
      <c r="X72" s="232"/>
      <c r="Y72" s="232"/>
      <c r="Z72" s="212"/>
      <c r="AA72" s="212"/>
      <c r="AB72" s="212"/>
      <c r="AC72" s="212"/>
      <c r="AD72" s="212"/>
      <c r="AE72" s="212"/>
      <c r="AF72" s="212"/>
      <c r="AG72" s="212" t="s">
        <v>116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">
      <c r="A73" s="229"/>
      <c r="B73" s="230"/>
      <c r="C73" s="263" t="s">
        <v>191</v>
      </c>
      <c r="D73" s="234"/>
      <c r="E73" s="235">
        <v>2.8</v>
      </c>
      <c r="F73" s="232"/>
      <c r="G73" s="232"/>
      <c r="H73" s="232"/>
      <c r="I73" s="232"/>
      <c r="J73" s="232"/>
      <c r="K73" s="232"/>
      <c r="L73" s="232"/>
      <c r="M73" s="232"/>
      <c r="N73" s="231"/>
      <c r="O73" s="231"/>
      <c r="P73" s="231"/>
      <c r="Q73" s="231"/>
      <c r="R73" s="232"/>
      <c r="S73" s="232"/>
      <c r="T73" s="232"/>
      <c r="U73" s="232"/>
      <c r="V73" s="232"/>
      <c r="W73" s="232"/>
      <c r="X73" s="232"/>
      <c r="Y73" s="232"/>
      <c r="Z73" s="212"/>
      <c r="AA73" s="212"/>
      <c r="AB73" s="212"/>
      <c r="AC73" s="212"/>
      <c r="AD73" s="212"/>
      <c r="AE73" s="212"/>
      <c r="AF73" s="212"/>
      <c r="AG73" s="212" t="s">
        <v>116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47">
        <v>24</v>
      </c>
      <c r="B74" s="248" t="s">
        <v>192</v>
      </c>
      <c r="C74" s="262" t="s">
        <v>193</v>
      </c>
      <c r="D74" s="249" t="s">
        <v>110</v>
      </c>
      <c r="E74" s="250">
        <v>220.989</v>
      </c>
      <c r="F74" s="251"/>
      <c r="G74" s="252">
        <f>ROUND(E74*F74,2)</f>
        <v>0</v>
      </c>
      <c r="H74" s="233"/>
      <c r="I74" s="232">
        <f>ROUND(E74*H74,2)</f>
        <v>0</v>
      </c>
      <c r="J74" s="233"/>
      <c r="K74" s="232">
        <f>ROUND(E74*J74,2)</f>
        <v>0</v>
      </c>
      <c r="L74" s="232">
        <v>21</v>
      </c>
      <c r="M74" s="232">
        <f>G74*(1+L74/100)</f>
        <v>0</v>
      </c>
      <c r="N74" s="231">
        <v>0</v>
      </c>
      <c r="O74" s="231">
        <f>ROUND(E74*N74,2)</f>
        <v>0</v>
      </c>
      <c r="P74" s="231">
        <v>0</v>
      </c>
      <c r="Q74" s="231">
        <f>ROUND(E74*P74,2)</f>
        <v>0</v>
      </c>
      <c r="R74" s="232"/>
      <c r="S74" s="232" t="s">
        <v>153</v>
      </c>
      <c r="T74" s="232" t="s">
        <v>194</v>
      </c>
      <c r="U74" s="232">
        <v>0.15</v>
      </c>
      <c r="V74" s="232">
        <f>ROUND(E74*U74,2)</f>
        <v>33.15</v>
      </c>
      <c r="W74" s="232"/>
      <c r="X74" s="232" t="s">
        <v>112</v>
      </c>
      <c r="Y74" s="232" t="s">
        <v>113</v>
      </c>
      <c r="Z74" s="212"/>
      <c r="AA74" s="212"/>
      <c r="AB74" s="212"/>
      <c r="AC74" s="212"/>
      <c r="AD74" s="212"/>
      <c r="AE74" s="212"/>
      <c r="AF74" s="212"/>
      <c r="AG74" s="212" t="s">
        <v>114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2" x14ac:dyDescent="0.2">
      <c r="A75" s="229"/>
      <c r="B75" s="230"/>
      <c r="C75" s="263" t="s">
        <v>144</v>
      </c>
      <c r="D75" s="234"/>
      <c r="E75" s="235">
        <v>92.777000000000001</v>
      </c>
      <c r="F75" s="232"/>
      <c r="G75" s="232"/>
      <c r="H75" s="232"/>
      <c r="I75" s="232"/>
      <c r="J75" s="232"/>
      <c r="K75" s="232"/>
      <c r="L75" s="232"/>
      <c r="M75" s="232"/>
      <c r="N75" s="231"/>
      <c r="O75" s="231"/>
      <c r="P75" s="231"/>
      <c r="Q75" s="231"/>
      <c r="R75" s="232"/>
      <c r="S75" s="232"/>
      <c r="T75" s="232"/>
      <c r="U75" s="232"/>
      <c r="V75" s="232"/>
      <c r="W75" s="232"/>
      <c r="X75" s="232"/>
      <c r="Y75" s="232"/>
      <c r="Z75" s="212"/>
      <c r="AA75" s="212"/>
      <c r="AB75" s="212"/>
      <c r="AC75" s="212"/>
      <c r="AD75" s="212"/>
      <c r="AE75" s="212"/>
      <c r="AF75" s="212"/>
      <c r="AG75" s="212" t="s">
        <v>116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3" x14ac:dyDescent="0.2">
      <c r="A76" s="229"/>
      <c r="B76" s="230"/>
      <c r="C76" s="263" t="s">
        <v>145</v>
      </c>
      <c r="D76" s="234"/>
      <c r="E76" s="235">
        <v>128.21199999999999</v>
      </c>
      <c r="F76" s="232"/>
      <c r="G76" s="232"/>
      <c r="H76" s="232"/>
      <c r="I76" s="232"/>
      <c r="J76" s="232"/>
      <c r="K76" s="232"/>
      <c r="L76" s="232"/>
      <c r="M76" s="232"/>
      <c r="N76" s="231"/>
      <c r="O76" s="231"/>
      <c r="P76" s="231"/>
      <c r="Q76" s="231"/>
      <c r="R76" s="232"/>
      <c r="S76" s="232"/>
      <c r="T76" s="232"/>
      <c r="U76" s="232"/>
      <c r="V76" s="232"/>
      <c r="W76" s="232"/>
      <c r="X76" s="232"/>
      <c r="Y76" s="232"/>
      <c r="Z76" s="212"/>
      <c r="AA76" s="212"/>
      <c r="AB76" s="212"/>
      <c r="AC76" s="212"/>
      <c r="AD76" s="212"/>
      <c r="AE76" s="212"/>
      <c r="AF76" s="212"/>
      <c r="AG76" s="212" t="s">
        <v>116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47">
        <v>25</v>
      </c>
      <c r="B77" s="248" t="s">
        <v>195</v>
      </c>
      <c r="C77" s="262" t="s">
        <v>196</v>
      </c>
      <c r="D77" s="249" t="s">
        <v>120</v>
      </c>
      <c r="E77" s="250">
        <v>118</v>
      </c>
      <c r="F77" s="251"/>
      <c r="G77" s="252">
        <f>ROUND(E77*F77,2)</f>
        <v>0</v>
      </c>
      <c r="H77" s="233"/>
      <c r="I77" s="232">
        <f>ROUND(E77*H77,2)</f>
        <v>0</v>
      </c>
      <c r="J77" s="233"/>
      <c r="K77" s="232">
        <f>ROUND(E77*J77,2)</f>
        <v>0</v>
      </c>
      <c r="L77" s="232">
        <v>21</v>
      </c>
      <c r="M77" s="232">
        <f>G77*(1+L77/100)</f>
        <v>0</v>
      </c>
      <c r="N77" s="231">
        <v>3.5999999999999999E-3</v>
      </c>
      <c r="O77" s="231">
        <f>ROUND(E77*N77,2)</f>
        <v>0.42</v>
      </c>
      <c r="P77" s="231">
        <v>0</v>
      </c>
      <c r="Q77" s="231">
        <f>ROUND(E77*P77,2)</f>
        <v>0</v>
      </c>
      <c r="R77" s="232"/>
      <c r="S77" s="232" t="s">
        <v>153</v>
      </c>
      <c r="T77" s="232" t="s">
        <v>194</v>
      </c>
      <c r="U77" s="232">
        <v>0.05</v>
      </c>
      <c r="V77" s="232">
        <f>ROUND(E77*U77,2)</f>
        <v>5.9</v>
      </c>
      <c r="W77" s="232"/>
      <c r="X77" s="232" t="s">
        <v>112</v>
      </c>
      <c r="Y77" s="232" t="s">
        <v>113</v>
      </c>
      <c r="Z77" s="212"/>
      <c r="AA77" s="212"/>
      <c r="AB77" s="212"/>
      <c r="AC77" s="212"/>
      <c r="AD77" s="212"/>
      <c r="AE77" s="212"/>
      <c r="AF77" s="212"/>
      <c r="AG77" s="212" t="s">
        <v>114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2" x14ac:dyDescent="0.2">
      <c r="A78" s="229"/>
      <c r="B78" s="230"/>
      <c r="C78" s="263" t="s">
        <v>197</v>
      </c>
      <c r="D78" s="234"/>
      <c r="E78" s="235">
        <v>49</v>
      </c>
      <c r="F78" s="232"/>
      <c r="G78" s="232"/>
      <c r="H78" s="232"/>
      <c r="I78" s="232"/>
      <c r="J78" s="232"/>
      <c r="K78" s="232"/>
      <c r="L78" s="232"/>
      <c r="M78" s="232"/>
      <c r="N78" s="231"/>
      <c r="O78" s="231"/>
      <c r="P78" s="231"/>
      <c r="Q78" s="231"/>
      <c r="R78" s="232"/>
      <c r="S78" s="232"/>
      <c r="T78" s="232"/>
      <c r="U78" s="232"/>
      <c r="V78" s="232"/>
      <c r="W78" s="232"/>
      <c r="X78" s="232"/>
      <c r="Y78" s="232"/>
      <c r="Z78" s="212"/>
      <c r="AA78" s="212"/>
      <c r="AB78" s="212"/>
      <c r="AC78" s="212"/>
      <c r="AD78" s="212"/>
      <c r="AE78" s="212"/>
      <c r="AF78" s="212"/>
      <c r="AG78" s="212" t="s">
        <v>116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3" x14ac:dyDescent="0.2">
      <c r="A79" s="229"/>
      <c r="B79" s="230"/>
      <c r="C79" s="263" t="s">
        <v>122</v>
      </c>
      <c r="D79" s="234"/>
      <c r="E79" s="235">
        <v>69</v>
      </c>
      <c r="F79" s="232"/>
      <c r="G79" s="232"/>
      <c r="H79" s="232"/>
      <c r="I79" s="232"/>
      <c r="J79" s="232"/>
      <c r="K79" s="232"/>
      <c r="L79" s="232"/>
      <c r="M79" s="232"/>
      <c r="N79" s="231"/>
      <c r="O79" s="231"/>
      <c r="P79" s="231"/>
      <c r="Q79" s="231"/>
      <c r="R79" s="232"/>
      <c r="S79" s="232"/>
      <c r="T79" s="232"/>
      <c r="U79" s="232"/>
      <c r="V79" s="232"/>
      <c r="W79" s="232"/>
      <c r="X79" s="232"/>
      <c r="Y79" s="232"/>
      <c r="Z79" s="212"/>
      <c r="AA79" s="212"/>
      <c r="AB79" s="212"/>
      <c r="AC79" s="212"/>
      <c r="AD79" s="212"/>
      <c r="AE79" s="212"/>
      <c r="AF79" s="212"/>
      <c r="AG79" s="212" t="s">
        <v>116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47">
        <v>26</v>
      </c>
      <c r="B80" s="248" t="s">
        <v>198</v>
      </c>
      <c r="C80" s="262" t="s">
        <v>199</v>
      </c>
      <c r="D80" s="249" t="s">
        <v>110</v>
      </c>
      <c r="E80" s="250">
        <v>176.34</v>
      </c>
      <c r="F80" s="251"/>
      <c r="G80" s="252">
        <f>ROUND(E80*F80,2)</f>
        <v>0</v>
      </c>
      <c r="H80" s="233"/>
      <c r="I80" s="232">
        <f>ROUND(E80*H80,2)</f>
        <v>0</v>
      </c>
      <c r="J80" s="233"/>
      <c r="K80" s="232">
        <f>ROUND(E80*J80,2)</f>
        <v>0</v>
      </c>
      <c r="L80" s="232">
        <v>21</v>
      </c>
      <c r="M80" s="232">
        <f>G80*(1+L80/100)</f>
        <v>0</v>
      </c>
      <c r="N80" s="231">
        <v>0.10353999999999999</v>
      </c>
      <c r="O80" s="231">
        <f>ROUND(E80*N80,2)</f>
        <v>18.260000000000002</v>
      </c>
      <c r="P80" s="231">
        <v>0</v>
      </c>
      <c r="Q80" s="231">
        <f>ROUND(E80*P80,2)</f>
        <v>0</v>
      </c>
      <c r="R80" s="232"/>
      <c r="S80" s="232" t="s">
        <v>153</v>
      </c>
      <c r="T80" s="232" t="s">
        <v>194</v>
      </c>
      <c r="U80" s="232">
        <v>0.12</v>
      </c>
      <c r="V80" s="232">
        <f>ROUND(E80*U80,2)</f>
        <v>21.16</v>
      </c>
      <c r="W80" s="232"/>
      <c r="X80" s="232" t="s">
        <v>112</v>
      </c>
      <c r="Y80" s="232" t="s">
        <v>113</v>
      </c>
      <c r="Z80" s="212"/>
      <c r="AA80" s="212"/>
      <c r="AB80" s="212"/>
      <c r="AC80" s="212"/>
      <c r="AD80" s="212"/>
      <c r="AE80" s="212"/>
      <c r="AF80" s="212"/>
      <c r="AG80" s="212" t="s">
        <v>114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2" x14ac:dyDescent="0.2">
      <c r="A81" s="229"/>
      <c r="B81" s="230"/>
      <c r="C81" s="263" t="s">
        <v>200</v>
      </c>
      <c r="D81" s="234"/>
      <c r="E81" s="235">
        <v>161.38</v>
      </c>
      <c r="F81" s="232"/>
      <c r="G81" s="232"/>
      <c r="H81" s="232"/>
      <c r="I81" s="232"/>
      <c r="J81" s="232"/>
      <c r="K81" s="232"/>
      <c r="L81" s="232"/>
      <c r="M81" s="232"/>
      <c r="N81" s="231"/>
      <c r="O81" s="231"/>
      <c r="P81" s="231"/>
      <c r="Q81" s="231"/>
      <c r="R81" s="232"/>
      <c r="S81" s="232"/>
      <c r="T81" s="232"/>
      <c r="U81" s="232"/>
      <c r="V81" s="232"/>
      <c r="W81" s="232"/>
      <c r="X81" s="232"/>
      <c r="Y81" s="232"/>
      <c r="Z81" s="212"/>
      <c r="AA81" s="212"/>
      <c r="AB81" s="212"/>
      <c r="AC81" s="212"/>
      <c r="AD81" s="212"/>
      <c r="AE81" s="212"/>
      <c r="AF81" s="212"/>
      <c r="AG81" s="212" t="s">
        <v>116</v>
      </c>
      <c r="AH81" s="212">
        <v>5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3" x14ac:dyDescent="0.2">
      <c r="A82" s="229"/>
      <c r="B82" s="230"/>
      <c r="C82" s="263" t="s">
        <v>201</v>
      </c>
      <c r="D82" s="234"/>
      <c r="E82" s="235">
        <v>9</v>
      </c>
      <c r="F82" s="232"/>
      <c r="G82" s="232"/>
      <c r="H82" s="232"/>
      <c r="I82" s="232"/>
      <c r="J82" s="232"/>
      <c r="K82" s="232"/>
      <c r="L82" s="232"/>
      <c r="M82" s="232"/>
      <c r="N82" s="231"/>
      <c r="O82" s="231"/>
      <c r="P82" s="231"/>
      <c r="Q82" s="231"/>
      <c r="R82" s="232"/>
      <c r="S82" s="232"/>
      <c r="T82" s="232"/>
      <c r="U82" s="232"/>
      <c r="V82" s="232"/>
      <c r="W82" s="232"/>
      <c r="X82" s="232"/>
      <c r="Y82" s="232"/>
      <c r="Z82" s="212"/>
      <c r="AA82" s="212"/>
      <c r="AB82" s="212"/>
      <c r="AC82" s="212"/>
      <c r="AD82" s="212"/>
      <c r="AE82" s="212"/>
      <c r="AF82" s="212"/>
      <c r="AG82" s="212" t="s">
        <v>116</v>
      </c>
      <c r="AH82" s="212">
        <v>5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">
      <c r="A83" s="229"/>
      <c r="B83" s="230"/>
      <c r="C83" s="263" t="s">
        <v>202</v>
      </c>
      <c r="D83" s="234"/>
      <c r="E83" s="235">
        <v>5.96</v>
      </c>
      <c r="F83" s="232"/>
      <c r="G83" s="232"/>
      <c r="H83" s="232"/>
      <c r="I83" s="232"/>
      <c r="J83" s="232"/>
      <c r="K83" s="232"/>
      <c r="L83" s="232"/>
      <c r="M83" s="232"/>
      <c r="N83" s="231"/>
      <c r="O83" s="231"/>
      <c r="P83" s="231"/>
      <c r="Q83" s="231"/>
      <c r="R83" s="232"/>
      <c r="S83" s="232"/>
      <c r="T83" s="232"/>
      <c r="U83" s="232"/>
      <c r="V83" s="232"/>
      <c r="W83" s="232"/>
      <c r="X83" s="232"/>
      <c r="Y83" s="232"/>
      <c r="Z83" s="212"/>
      <c r="AA83" s="212"/>
      <c r="AB83" s="212"/>
      <c r="AC83" s="212"/>
      <c r="AD83" s="212"/>
      <c r="AE83" s="212"/>
      <c r="AF83" s="212"/>
      <c r="AG83" s="212" t="s">
        <v>116</v>
      </c>
      <c r="AH83" s="212">
        <v>5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47">
        <v>27</v>
      </c>
      <c r="B84" s="248" t="s">
        <v>203</v>
      </c>
      <c r="C84" s="262" t="s">
        <v>204</v>
      </c>
      <c r="D84" s="249" t="s">
        <v>110</v>
      </c>
      <c r="E84" s="250">
        <v>177.518</v>
      </c>
      <c r="F84" s="251"/>
      <c r="G84" s="252">
        <f>ROUND(E84*F84,2)</f>
        <v>0</v>
      </c>
      <c r="H84" s="233"/>
      <c r="I84" s="232">
        <f>ROUND(E84*H84,2)</f>
        <v>0</v>
      </c>
      <c r="J84" s="233"/>
      <c r="K84" s="232">
        <f>ROUND(E84*J84,2)</f>
        <v>0</v>
      </c>
      <c r="L84" s="232">
        <v>21</v>
      </c>
      <c r="M84" s="232">
        <f>G84*(1+L84/100)</f>
        <v>0</v>
      </c>
      <c r="N84" s="231">
        <v>0.12959999999999999</v>
      </c>
      <c r="O84" s="231">
        <f>ROUND(E84*N84,2)</f>
        <v>23.01</v>
      </c>
      <c r="P84" s="231">
        <v>0</v>
      </c>
      <c r="Q84" s="231">
        <f>ROUND(E84*P84,2)</f>
        <v>0</v>
      </c>
      <c r="R84" s="232" t="s">
        <v>205</v>
      </c>
      <c r="S84" s="232" t="s">
        <v>111</v>
      </c>
      <c r="T84" s="232" t="s">
        <v>111</v>
      </c>
      <c r="U84" s="232">
        <v>0</v>
      </c>
      <c r="V84" s="232">
        <f>ROUND(E84*U84,2)</f>
        <v>0</v>
      </c>
      <c r="W84" s="232"/>
      <c r="X84" s="232" t="s">
        <v>206</v>
      </c>
      <c r="Y84" s="232" t="s">
        <v>113</v>
      </c>
      <c r="Z84" s="212"/>
      <c r="AA84" s="212"/>
      <c r="AB84" s="212"/>
      <c r="AC84" s="212"/>
      <c r="AD84" s="212"/>
      <c r="AE84" s="212"/>
      <c r="AF84" s="212"/>
      <c r="AG84" s="212" t="s">
        <v>207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2" x14ac:dyDescent="0.2">
      <c r="A85" s="229"/>
      <c r="B85" s="230"/>
      <c r="C85" s="263" t="s">
        <v>200</v>
      </c>
      <c r="D85" s="234"/>
      <c r="E85" s="235">
        <v>161.38</v>
      </c>
      <c r="F85" s="232"/>
      <c r="G85" s="232"/>
      <c r="H85" s="232"/>
      <c r="I85" s="232"/>
      <c r="J85" s="232"/>
      <c r="K85" s="232"/>
      <c r="L85" s="232"/>
      <c r="M85" s="232"/>
      <c r="N85" s="231"/>
      <c r="O85" s="231"/>
      <c r="P85" s="231"/>
      <c r="Q85" s="231"/>
      <c r="R85" s="232"/>
      <c r="S85" s="232"/>
      <c r="T85" s="232"/>
      <c r="U85" s="232"/>
      <c r="V85" s="232"/>
      <c r="W85" s="232"/>
      <c r="X85" s="232"/>
      <c r="Y85" s="232"/>
      <c r="Z85" s="212"/>
      <c r="AA85" s="212"/>
      <c r="AB85" s="212"/>
      <c r="AC85" s="212"/>
      <c r="AD85" s="212"/>
      <c r="AE85" s="212"/>
      <c r="AF85" s="212"/>
      <c r="AG85" s="212" t="s">
        <v>116</v>
      </c>
      <c r="AH85" s="212">
        <v>5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3" x14ac:dyDescent="0.2">
      <c r="A86" s="229"/>
      <c r="B86" s="230"/>
      <c r="C86" s="264" t="s">
        <v>208</v>
      </c>
      <c r="D86" s="236"/>
      <c r="E86" s="237">
        <v>16.138000000000002</v>
      </c>
      <c r="F86" s="232"/>
      <c r="G86" s="232"/>
      <c r="H86" s="232"/>
      <c r="I86" s="232"/>
      <c r="J86" s="232"/>
      <c r="K86" s="232"/>
      <c r="L86" s="232"/>
      <c r="M86" s="232"/>
      <c r="N86" s="231"/>
      <c r="O86" s="231"/>
      <c r="P86" s="231"/>
      <c r="Q86" s="231"/>
      <c r="R86" s="232"/>
      <c r="S86" s="232"/>
      <c r="T86" s="232"/>
      <c r="U86" s="232"/>
      <c r="V86" s="232"/>
      <c r="W86" s="232"/>
      <c r="X86" s="232"/>
      <c r="Y86" s="232"/>
      <c r="Z86" s="212"/>
      <c r="AA86" s="212"/>
      <c r="AB86" s="212"/>
      <c r="AC86" s="212"/>
      <c r="AD86" s="212"/>
      <c r="AE86" s="212"/>
      <c r="AF86" s="212"/>
      <c r="AG86" s="212" t="s">
        <v>116</v>
      </c>
      <c r="AH86" s="212">
        <v>4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47">
        <v>28</v>
      </c>
      <c r="B87" s="248" t="s">
        <v>209</v>
      </c>
      <c r="C87" s="262" t="s">
        <v>210</v>
      </c>
      <c r="D87" s="249" t="s">
        <v>110</v>
      </c>
      <c r="E87" s="250">
        <v>9.9</v>
      </c>
      <c r="F87" s="251"/>
      <c r="G87" s="252">
        <f>ROUND(E87*F87,2)</f>
        <v>0</v>
      </c>
      <c r="H87" s="233"/>
      <c r="I87" s="232">
        <f>ROUND(E87*H87,2)</f>
        <v>0</v>
      </c>
      <c r="J87" s="233"/>
      <c r="K87" s="232">
        <f>ROUND(E87*J87,2)</f>
        <v>0</v>
      </c>
      <c r="L87" s="232">
        <v>21</v>
      </c>
      <c r="M87" s="232">
        <f>G87*(1+L87/100)</f>
        <v>0</v>
      </c>
      <c r="N87" s="231">
        <v>0.17280000000000001</v>
      </c>
      <c r="O87" s="231">
        <f>ROUND(E87*N87,2)</f>
        <v>1.71</v>
      </c>
      <c r="P87" s="231">
        <v>0</v>
      </c>
      <c r="Q87" s="231">
        <f>ROUND(E87*P87,2)</f>
        <v>0</v>
      </c>
      <c r="R87" s="232" t="s">
        <v>205</v>
      </c>
      <c r="S87" s="232" t="s">
        <v>111</v>
      </c>
      <c r="T87" s="232" t="s">
        <v>111</v>
      </c>
      <c r="U87" s="232">
        <v>0</v>
      </c>
      <c r="V87" s="232">
        <f>ROUND(E87*U87,2)</f>
        <v>0</v>
      </c>
      <c r="W87" s="232"/>
      <c r="X87" s="232" t="s">
        <v>206</v>
      </c>
      <c r="Y87" s="232" t="s">
        <v>113</v>
      </c>
      <c r="Z87" s="212"/>
      <c r="AA87" s="212"/>
      <c r="AB87" s="212"/>
      <c r="AC87" s="212"/>
      <c r="AD87" s="212"/>
      <c r="AE87" s="212"/>
      <c r="AF87" s="212"/>
      <c r="AG87" s="212" t="s">
        <v>207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2" x14ac:dyDescent="0.2">
      <c r="A88" s="229"/>
      <c r="B88" s="230"/>
      <c r="C88" s="263" t="s">
        <v>201</v>
      </c>
      <c r="D88" s="234"/>
      <c r="E88" s="235">
        <v>9</v>
      </c>
      <c r="F88" s="232"/>
      <c r="G88" s="232"/>
      <c r="H88" s="232"/>
      <c r="I88" s="232"/>
      <c r="J88" s="232"/>
      <c r="K88" s="232"/>
      <c r="L88" s="232"/>
      <c r="M88" s="232"/>
      <c r="N88" s="231"/>
      <c r="O88" s="231"/>
      <c r="P88" s="231"/>
      <c r="Q88" s="231"/>
      <c r="R88" s="232"/>
      <c r="S88" s="232"/>
      <c r="T88" s="232"/>
      <c r="U88" s="232"/>
      <c r="V88" s="232"/>
      <c r="W88" s="232"/>
      <c r="X88" s="232"/>
      <c r="Y88" s="232"/>
      <c r="Z88" s="212"/>
      <c r="AA88" s="212"/>
      <c r="AB88" s="212"/>
      <c r="AC88" s="212"/>
      <c r="AD88" s="212"/>
      <c r="AE88" s="212"/>
      <c r="AF88" s="212"/>
      <c r="AG88" s="212" t="s">
        <v>116</v>
      </c>
      <c r="AH88" s="212">
        <v>5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">
      <c r="A89" s="229"/>
      <c r="B89" s="230"/>
      <c r="C89" s="264" t="s">
        <v>208</v>
      </c>
      <c r="D89" s="236"/>
      <c r="E89" s="237">
        <v>0.9</v>
      </c>
      <c r="F89" s="232"/>
      <c r="G89" s="232"/>
      <c r="H89" s="232"/>
      <c r="I89" s="232"/>
      <c r="J89" s="232"/>
      <c r="K89" s="232"/>
      <c r="L89" s="232"/>
      <c r="M89" s="232"/>
      <c r="N89" s="231"/>
      <c r="O89" s="231"/>
      <c r="P89" s="231"/>
      <c r="Q89" s="231"/>
      <c r="R89" s="232"/>
      <c r="S89" s="232"/>
      <c r="T89" s="232"/>
      <c r="U89" s="232"/>
      <c r="V89" s="232"/>
      <c r="W89" s="232"/>
      <c r="X89" s="232"/>
      <c r="Y89" s="232"/>
      <c r="Z89" s="212"/>
      <c r="AA89" s="212"/>
      <c r="AB89" s="212"/>
      <c r="AC89" s="212"/>
      <c r="AD89" s="212"/>
      <c r="AE89" s="212"/>
      <c r="AF89" s="212"/>
      <c r="AG89" s="212" t="s">
        <v>116</v>
      </c>
      <c r="AH89" s="212">
        <v>4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47">
        <v>29</v>
      </c>
      <c r="B90" s="248" t="s">
        <v>211</v>
      </c>
      <c r="C90" s="262" t="s">
        <v>212</v>
      </c>
      <c r="D90" s="249" t="s">
        <v>110</v>
      </c>
      <c r="E90" s="250">
        <v>6.556</v>
      </c>
      <c r="F90" s="251"/>
      <c r="G90" s="252">
        <f>ROUND(E90*F90,2)</f>
        <v>0</v>
      </c>
      <c r="H90" s="233"/>
      <c r="I90" s="232">
        <f>ROUND(E90*H90,2)</f>
        <v>0</v>
      </c>
      <c r="J90" s="233"/>
      <c r="K90" s="232">
        <f>ROUND(E90*J90,2)</f>
        <v>0</v>
      </c>
      <c r="L90" s="232">
        <v>21</v>
      </c>
      <c r="M90" s="232">
        <f>G90*(1+L90/100)</f>
        <v>0</v>
      </c>
      <c r="N90" s="231">
        <v>0.13100000000000001</v>
      </c>
      <c r="O90" s="231">
        <f>ROUND(E90*N90,2)</f>
        <v>0.86</v>
      </c>
      <c r="P90" s="231">
        <v>0</v>
      </c>
      <c r="Q90" s="231">
        <f>ROUND(E90*P90,2)</f>
        <v>0</v>
      </c>
      <c r="R90" s="232" t="s">
        <v>205</v>
      </c>
      <c r="S90" s="232" t="s">
        <v>111</v>
      </c>
      <c r="T90" s="232" t="s">
        <v>111</v>
      </c>
      <c r="U90" s="232">
        <v>0</v>
      </c>
      <c r="V90" s="232">
        <f>ROUND(E90*U90,2)</f>
        <v>0</v>
      </c>
      <c r="W90" s="232"/>
      <c r="X90" s="232" t="s">
        <v>206</v>
      </c>
      <c r="Y90" s="232" t="s">
        <v>113</v>
      </c>
      <c r="Z90" s="212"/>
      <c r="AA90" s="212"/>
      <c r="AB90" s="212"/>
      <c r="AC90" s="212"/>
      <c r="AD90" s="212"/>
      <c r="AE90" s="212"/>
      <c r="AF90" s="212"/>
      <c r="AG90" s="212" t="s">
        <v>207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2" x14ac:dyDescent="0.2">
      <c r="A91" s="229"/>
      <c r="B91" s="230"/>
      <c r="C91" s="263" t="s">
        <v>202</v>
      </c>
      <c r="D91" s="234"/>
      <c r="E91" s="235">
        <v>5.96</v>
      </c>
      <c r="F91" s="232"/>
      <c r="G91" s="232"/>
      <c r="H91" s="232"/>
      <c r="I91" s="232"/>
      <c r="J91" s="232"/>
      <c r="K91" s="232"/>
      <c r="L91" s="232"/>
      <c r="M91" s="232"/>
      <c r="N91" s="231"/>
      <c r="O91" s="231"/>
      <c r="P91" s="231"/>
      <c r="Q91" s="231"/>
      <c r="R91" s="232"/>
      <c r="S91" s="232"/>
      <c r="T91" s="232"/>
      <c r="U91" s="232"/>
      <c r="V91" s="232"/>
      <c r="W91" s="232"/>
      <c r="X91" s="232"/>
      <c r="Y91" s="232"/>
      <c r="Z91" s="212"/>
      <c r="AA91" s="212"/>
      <c r="AB91" s="212"/>
      <c r="AC91" s="212"/>
      <c r="AD91" s="212"/>
      <c r="AE91" s="212"/>
      <c r="AF91" s="212"/>
      <c r="AG91" s="212" t="s">
        <v>116</v>
      </c>
      <c r="AH91" s="212">
        <v>5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3" x14ac:dyDescent="0.2">
      <c r="A92" s="229"/>
      <c r="B92" s="230"/>
      <c r="C92" s="264" t="s">
        <v>208</v>
      </c>
      <c r="D92" s="236"/>
      <c r="E92" s="237">
        <v>0.59599999999999997</v>
      </c>
      <c r="F92" s="232"/>
      <c r="G92" s="232"/>
      <c r="H92" s="232"/>
      <c r="I92" s="232"/>
      <c r="J92" s="232"/>
      <c r="K92" s="232"/>
      <c r="L92" s="232"/>
      <c r="M92" s="232"/>
      <c r="N92" s="231"/>
      <c r="O92" s="231"/>
      <c r="P92" s="231"/>
      <c r="Q92" s="231"/>
      <c r="R92" s="232"/>
      <c r="S92" s="232"/>
      <c r="T92" s="232"/>
      <c r="U92" s="232"/>
      <c r="V92" s="232"/>
      <c r="W92" s="232"/>
      <c r="X92" s="232"/>
      <c r="Y92" s="232"/>
      <c r="Z92" s="212"/>
      <c r="AA92" s="212"/>
      <c r="AB92" s="212"/>
      <c r="AC92" s="212"/>
      <c r="AD92" s="212"/>
      <c r="AE92" s="212"/>
      <c r="AF92" s="212"/>
      <c r="AG92" s="212" t="s">
        <v>116</v>
      </c>
      <c r="AH92" s="212">
        <v>4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x14ac:dyDescent="0.2">
      <c r="A93" s="240" t="s">
        <v>106</v>
      </c>
      <c r="B93" s="241" t="s">
        <v>65</v>
      </c>
      <c r="C93" s="261" t="s">
        <v>66</v>
      </c>
      <c r="D93" s="242"/>
      <c r="E93" s="243"/>
      <c r="F93" s="244"/>
      <c r="G93" s="245">
        <f>SUMIF(AG94:AG94,"&lt;&gt;NOR",G94:G94)</f>
        <v>0</v>
      </c>
      <c r="H93" s="239"/>
      <c r="I93" s="239">
        <f>SUM(I94:I94)</f>
        <v>0</v>
      </c>
      <c r="J93" s="239"/>
      <c r="K93" s="239">
        <f>SUM(K94:K94)</f>
        <v>0</v>
      </c>
      <c r="L93" s="239"/>
      <c r="M93" s="239">
        <f>SUM(M94:M94)</f>
        <v>0</v>
      </c>
      <c r="N93" s="238"/>
      <c r="O93" s="238">
        <f>SUM(O94:O94)</f>
        <v>0</v>
      </c>
      <c r="P93" s="238"/>
      <c r="Q93" s="238">
        <f>SUM(Q94:Q94)</f>
        <v>0</v>
      </c>
      <c r="R93" s="239"/>
      <c r="S93" s="239"/>
      <c r="T93" s="239"/>
      <c r="U93" s="239"/>
      <c r="V93" s="239">
        <f>SUM(V94:V94)</f>
        <v>0</v>
      </c>
      <c r="W93" s="239"/>
      <c r="X93" s="239"/>
      <c r="Y93" s="239"/>
      <c r="AG93" t="s">
        <v>107</v>
      </c>
    </row>
    <row r="94" spans="1:60" ht="22.5" outlineLevel="1" x14ac:dyDescent="0.2">
      <c r="A94" s="253">
        <v>30</v>
      </c>
      <c r="B94" s="254" t="s">
        <v>213</v>
      </c>
      <c r="C94" s="265" t="s">
        <v>214</v>
      </c>
      <c r="D94" s="255" t="s">
        <v>215</v>
      </c>
      <c r="E94" s="256">
        <v>1</v>
      </c>
      <c r="F94" s="257"/>
      <c r="G94" s="258">
        <f>ROUND(E94*F94,2)</f>
        <v>0</v>
      </c>
      <c r="H94" s="233"/>
      <c r="I94" s="232">
        <f>ROUND(E94*H94,2)</f>
        <v>0</v>
      </c>
      <c r="J94" s="233"/>
      <c r="K94" s="232">
        <f>ROUND(E94*J94,2)</f>
        <v>0</v>
      </c>
      <c r="L94" s="232">
        <v>21</v>
      </c>
      <c r="M94" s="232">
        <f>G94*(1+L94/100)</f>
        <v>0</v>
      </c>
      <c r="N94" s="231">
        <v>0</v>
      </c>
      <c r="O94" s="231">
        <f>ROUND(E94*N94,2)</f>
        <v>0</v>
      </c>
      <c r="P94" s="231">
        <v>0</v>
      </c>
      <c r="Q94" s="231">
        <f>ROUND(E94*P94,2)</f>
        <v>0</v>
      </c>
      <c r="R94" s="232"/>
      <c r="S94" s="232" t="s">
        <v>153</v>
      </c>
      <c r="T94" s="232" t="s">
        <v>194</v>
      </c>
      <c r="U94" s="232">
        <v>0</v>
      </c>
      <c r="V94" s="232">
        <f>ROUND(E94*U94,2)</f>
        <v>0</v>
      </c>
      <c r="W94" s="232"/>
      <c r="X94" s="232" t="s">
        <v>112</v>
      </c>
      <c r="Y94" s="232" t="s">
        <v>113</v>
      </c>
      <c r="Z94" s="212"/>
      <c r="AA94" s="212"/>
      <c r="AB94" s="212"/>
      <c r="AC94" s="212"/>
      <c r="AD94" s="212"/>
      <c r="AE94" s="212"/>
      <c r="AF94" s="212"/>
      <c r="AG94" s="212" t="s">
        <v>114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x14ac:dyDescent="0.2">
      <c r="A95" s="240" t="s">
        <v>106</v>
      </c>
      <c r="B95" s="241" t="s">
        <v>67</v>
      </c>
      <c r="C95" s="261" t="s">
        <v>68</v>
      </c>
      <c r="D95" s="242"/>
      <c r="E95" s="243"/>
      <c r="F95" s="244"/>
      <c r="G95" s="245">
        <f>SUMIF(AG96:AG132,"&lt;&gt;NOR",G96:G132)</f>
        <v>0</v>
      </c>
      <c r="H95" s="239"/>
      <c r="I95" s="239">
        <f>SUM(I96:I132)</f>
        <v>0</v>
      </c>
      <c r="J95" s="239"/>
      <c r="K95" s="239">
        <f>SUM(K96:K132)</f>
        <v>0</v>
      </c>
      <c r="L95" s="239"/>
      <c r="M95" s="239">
        <f>SUM(M96:M132)</f>
        <v>0</v>
      </c>
      <c r="N95" s="238"/>
      <c r="O95" s="238">
        <f>SUM(O96:O132)</f>
        <v>65.65000000000002</v>
      </c>
      <c r="P95" s="238"/>
      <c r="Q95" s="238">
        <f>SUM(Q96:Q132)</f>
        <v>0</v>
      </c>
      <c r="R95" s="239"/>
      <c r="S95" s="239"/>
      <c r="T95" s="239"/>
      <c r="U95" s="239"/>
      <c r="V95" s="239">
        <f>SUM(V96:V132)</f>
        <v>79.52000000000001</v>
      </c>
      <c r="W95" s="239"/>
      <c r="X95" s="239"/>
      <c r="Y95" s="239"/>
      <c r="AG95" t="s">
        <v>107</v>
      </c>
    </row>
    <row r="96" spans="1:60" outlineLevel="1" x14ac:dyDescent="0.2">
      <c r="A96" s="247">
        <v>31</v>
      </c>
      <c r="B96" s="248" t="s">
        <v>216</v>
      </c>
      <c r="C96" s="262" t="s">
        <v>217</v>
      </c>
      <c r="D96" s="249" t="s">
        <v>218</v>
      </c>
      <c r="E96" s="250">
        <v>1</v>
      </c>
      <c r="F96" s="251"/>
      <c r="G96" s="252">
        <f>ROUND(E96*F96,2)</f>
        <v>0</v>
      </c>
      <c r="H96" s="233"/>
      <c r="I96" s="232">
        <f>ROUND(E96*H96,2)</f>
        <v>0</v>
      </c>
      <c r="J96" s="233"/>
      <c r="K96" s="232">
        <f>ROUND(E96*J96,2)</f>
        <v>0</v>
      </c>
      <c r="L96" s="232">
        <v>21</v>
      </c>
      <c r="M96" s="232">
        <f>G96*(1+L96/100)</f>
        <v>0</v>
      </c>
      <c r="N96" s="231">
        <v>0.25080000000000002</v>
      </c>
      <c r="O96" s="231">
        <f>ROUND(E96*N96,2)</f>
        <v>0.25</v>
      </c>
      <c r="P96" s="231">
        <v>0</v>
      </c>
      <c r="Q96" s="231">
        <f>ROUND(E96*P96,2)</f>
        <v>0</v>
      </c>
      <c r="R96" s="232"/>
      <c r="S96" s="232" t="s">
        <v>111</v>
      </c>
      <c r="T96" s="232" t="s">
        <v>111</v>
      </c>
      <c r="U96" s="232">
        <v>0.82</v>
      </c>
      <c r="V96" s="232">
        <f>ROUND(E96*U96,2)</f>
        <v>0.82</v>
      </c>
      <c r="W96" s="232"/>
      <c r="X96" s="232" t="s">
        <v>112</v>
      </c>
      <c r="Y96" s="232" t="s">
        <v>113</v>
      </c>
      <c r="Z96" s="212"/>
      <c r="AA96" s="212"/>
      <c r="AB96" s="212"/>
      <c r="AC96" s="212"/>
      <c r="AD96" s="212"/>
      <c r="AE96" s="212"/>
      <c r="AF96" s="212"/>
      <c r="AG96" s="212" t="s">
        <v>114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2" x14ac:dyDescent="0.2">
      <c r="A97" s="229"/>
      <c r="B97" s="230"/>
      <c r="C97" s="263" t="s">
        <v>219</v>
      </c>
      <c r="D97" s="234"/>
      <c r="E97" s="235">
        <v>1</v>
      </c>
      <c r="F97" s="232"/>
      <c r="G97" s="232"/>
      <c r="H97" s="232"/>
      <c r="I97" s="232"/>
      <c r="J97" s="232"/>
      <c r="K97" s="232"/>
      <c r="L97" s="232"/>
      <c r="M97" s="232"/>
      <c r="N97" s="231"/>
      <c r="O97" s="231"/>
      <c r="P97" s="231"/>
      <c r="Q97" s="231"/>
      <c r="R97" s="232"/>
      <c r="S97" s="232"/>
      <c r="T97" s="232"/>
      <c r="U97" s="232"/>
      <c r="V97" s="232"/>
      <c r="W97" s="232"/>
      <c r="X97" s="232"/>
      <c r="Y97" s="232"/>
      <c r="Z97" s="212"/>
      <c r="AA97" s="212"/>
      <c r="AB97" s="212"/>
      <c r="AC97" s="212"/>
      <c r="AD97" s="212"/>
      <c r="AE97" s="212"/>
      <c r="AF97" s="212"/>
      <c r="AG97" s="212" t="s">
        <v>116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47">
        <v>32</v>
      </c>
      <c r="B98" s="248" t="s">
        <v>220</v>
      </c>
      <c r="C98" s="262" t="s">
        <v>221</v>
      </c>
      <c r="D98" s="249" t="s">
        <v>120</v>
      </c>
      <c r="E98" s="250">
        <v>24.9</v>
      </c>
      <c r="F98" s="251"/>
      <c r="G98" s="252">
        <f>ROUND(E98*F98,2)</f>
        <v>0</v>
      </c>
      <c r="H98" s="233"/>
      <c r="I98" s="232">
        <f>ROUND(E98*H98,2)</f>
        <v>0</v>
      </c>
      <c r="J98" s="233"/>
      <c r="K98" s="232">
        <f>ROUND(E98*J98,2)</f>
        <v>0</v>
      </c>
      <c r="L98" s="232">
        <v>21</v>
      </c>
      <c r="M98" s="232">
        <f>G98*(1+L98/100)</f>
        <v>0</v>
      </c>
      <c r="N98" s="231">
        <v>0.13</v>
      </c>
      <c r="O98" s="231">
        <f>ROUND(E98*N98,2)</f>
        <v>3.24</v>
      </c>
      <c r="P98" s="231">
        <v>0</v>
      </c>
      <c r="Q98" s="231">
        <f>ROUND(E98*P98,2)</f>
        <v>0</v>
      </c>
      <c r="R98" s="232"/>
      <c r="S98" s="232" t="s">
        <v>111</v>
      </c>
      <c r="T98" s="232" t="s">
        <v>111</v>
      </c>
      <c r="U98" s="232">
        <v>0.28999999999999998</v>
      </c>
      <c r="V98" s="232">
        <f>ROUND(E98*U98,2)</f>
        <v>7.22</v>
      </c>
      <c r="W98" s="232"/>
      <c r="X98" s="232" t="s">
        <v>112</v>
      </c>
      <c r="Y98" s="232" t="s">
        <v>113</v>
      </c>
      <c r="Z98" s="212"/>
      <c r="AA98" s="212"/>
      <c r="AB98" s="212"/>
      <c r="AC98" s="212"/>
      <c r="AD98" s="212"/>
      <c r="AE98" s="212"/>
      <c r="AF98" s="212"/>
      <c r="AG98" s="212" t="s">
        <v>114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2" x14ac:dyDescent="0.2">
      <c r="A99" s="229"/>
      <c r="B99" s="230"/>
      <c r="C99" s="263" t="s">
        <v>222</v>
      </c>
      <c r="D99" s="234"/>
      <c r="E99" s="235">
        <v>6.9</v>
      </c>
      <c r="F99" s="232"/>
      <c r="G99" s="232"/>
      <c r="H99" s="232"/>
      <c r="I99" s="232"/>
      <c r="J99" s="232"/>
      <c r="K99" s="232"/>
      <c r="L99" s="232"/>
      <c r="M99" s="232"/>
      <c r="N99" s="231"/>
      <c r="O99" s="231"/>
      <c r="P99" s="231"/>
      <c r="Q99" s="231"/>
      <c r="R99" s="232"/>
      <c r="S99" s="232"/>
      <c r="T99" s="232"/>
      <c r="U99" s="232"/>
      <c r="V99" s="232"/>
      <c r="W99" s="232"/>
      <c r="X99" s="232"/>
      <c r="Y99" s="232"/>
      <c r="Z99" s="212"/>
      <c r="AA99" s="212"/>
      <c r="AB99" s="212"/>
      <c r="AC99" s="212"/>
      <c r="AD99" s="212"/>
      <c r="AE99" s="212"/>
      <c r="AF99" s="212"/>
      <c r="AG99" s="212" t="s">
        <v>116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 x14ac:dyDescent="0.2">
      <c r="A100" s="229"/>
      <c r="B100" s="230"/>
      <c r="C100" s="263" t="s">
        <v>223</v>
      </c>
      <c r="D100" s="234"/>
      <c r="E100" s="235">
        <v>18</v>
      </c>
      <c r="F100" s="232"/>
      <c r="G100" s="232"/>
      <c r="H100" s="232"/>
      <c r="I100" s="232"/>
      <c r="J100" s="232"/>
      <c r="K100" s="232"/>
      <c r="L100" s="232"/>
      <c r="M100" s="232"/>
      <c r="N100" s="231"/>
      <c r="O100" s="231"/>
      <c r="P100" s="231"/>
      <c r="Q100" s="231"/>
      <c r="R100" s="232"/>
      <c r="S100" s="232"/>
      <c r="T100" s="232"/>
      <c r="U100" s="232"/>
      <c r="V100" s="232"/>
      <c r="W100" s="232"/>
      <c r="X100" s="232"/>
      <c r="Y100" s="232"/>
      <c r="Z100" s="212"/>
      <c r="AA100" s="212"/>
      <c r="AB100" s="212"/>
      <c r="AC100" s="212"/>
      <c r="AD100" s="212"/>
      <c r="AE100" s="212"/>
      <c r="AF100" s="212"/>
      <c r="AG100" s="212" t="s">
        <v>116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47">
        <v>33</v>
      </c>
      <c r="B101" s="248" t="s">
        <v>224</v>
      </c>
      <c r="C101" s="262" t="s">
        <v>225</v>
      </c>
      <c r="D101" s="249" t="s">
        <v>120</v>
      </c>
      <c r="E101" s="250">
        <v>214.2</v>
      </c>
      <c r="F101" s="251"/>
      <c r="G101" s="252">
        <f>ROUND(E101*F101,2)</f>
        <v>0</v>
      </c>
      <c r="H101" s="233"/>
      <c r="I101" s="232">
        <f>ROUND(E101*H101,2)</f>
        <v>0</v>
      </c>
      <c r="J101" s="233"/>
      <c r="K101" s="232">
        <f>ROUND(E101*J101,2)</f>
        <v>0</v>
      </c>
      <c r="L101" s="232">
        <v>21</v>
      </c>
      <c r="M101" s="232">
        <f>G101*(1+L101/100)</f>
        <v>0</v>
      </c>
      <c r="N101" s="231">
        <v>0.188</v>
      </c>
      <c r="O101" s="231">
        <f>ROUND(E101*N101,2)</f>
        <v>40.270000000000003</v>
      </c>
      <c r="P101" s="231">
        <v>0</v>
      </c>
      <c r="Q101" s="231">
        <f>ROUND(E101*P101,2)</f>
        <v>0</v>
      </c>
      <c r="R101" s="232"/>
      <c r="S101" s="232" t="s">
        <v>111</v>
      </c>
      <c r="T101" s="232" t="s">
        <v>111</v>
      </c>
      <c r="U101" s="232">
        <v>0.27</v>
      </c>
      <c r="V101" s="232">
        <f>ROUND(E101*U101,2)</f>
        <v>57.83</v>
      </c>
      <c r="W101" s="232"/>
      <c r="X101" s="232" t="s">
        <v>112</v>
      </c>
      <c r="Y101" s="232" t="s">
        <v>113</v>
      </c>
      <c r="Z101" s="212"/>
      <c r="AA101" s="212"/>
      <c r="AB101" s="212"/>
      <c r="AC101" s="212"/>
      <c r="AD101" s="212"/>
      <c r="AE101" s="212"/>
      <c r="AF101" s="212"/>
      <c r="AG101" s="212" t="s">
        <v>114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2" x14ac:dyDescent="0.2">
      <c r="A102" s="229"/>
      <c r="B102" s="230"/>
      <c r="C102" s="263" t="s">
        <v>226</v>
      </c>
      <c r="D102" s="234"/>
      <c r="E102" s="235"/>
      <c r="F102" s="232"/>
      <c r="G102" s="232"/>
      <c r="H102" s="232"/>
      <c r="I102" s="232"/>
      <c r="J102" s="232"/>
      <c r="K102" s="232"/>
      <c r="L102" s="232"/>
      <c r="M102" s="232"/>
      <c r="N102" s="231"/>
      <c r="O102" s="231"/>
      <c r="P102" s="231"/>
      <c r="Q102" s="231"/>
      <c r="R102" s="232"/>
      <c r="S102" s="232"/>
      <c r="T102" s="232"/>
      <c r="U102" s="232"/>
      <c r="V102" s="232"/>
      <c r="W102" s="232"/>
      <c r="X102" s="232"/>
      <c r="Y102" s="232"/>
      <c r="Z102" s="212"/>
      <c r="AA102" s="212"/>
      <c r="AB102" s="212"/>
      <c r="AC102" s="212"/>
      <c r="AD102" s="212"/>
      <c r="AE102" s="212"/>
      <c r="AF102" s="212"/>
      <c r="AG102" s="212" t="s">
        <v>116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3" x14ac:dyDescent="0.2">
      <c r="A103" s="229"/>
      <c r="B103" s="230"/>
      <c r="C103" s="263" t="s">
        <v>227</v>
      </c>
      <c r="D103" s="234"/>
      <c r="E103" s="235">
        <v>42</v>
      </c>
      <c r="F103" s="232"/>
      <c r="G103" s="232"/>
      <c r="H103" s="232"/>
      <c r="I103" s="232"/>
      <c r="J103" s="232"/>
      <c r="K103" s="232"/>
      <c r="L103" s="232"/>
      <c r="M103" s="232"/>
      <c r="N103" s="231"/>
      <c r="O103" s="231"/>
      <c r="P103" s="231"/>
      <c r="Q103" s="231"/>
      <c r="R103" s="232"/>
      <c r="S103" s="232"/>
      <c r="T103" s="232"/>
      <c r="U103" s="232"/>
      <c r="V103" s="232"/>
      <c r="W103" s="232"/>
      <c r="X103" s="232"/>
      <c r="Y103" s="232"/>
      <c r="Z103" s="212"/>
      <c r="AA103" s="212"/>
      <c r="AB103" s="212"/>
      <c r="AC103" s="212"/>
      <c r="AD103" s="212"/>
      <c r="AE103" s="212"/>
      <c r="AF103" s="212"/>
      <c r="AG103" s="212" t="s">
        <v>116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">
      <c r="A104" s="229"/>
      <c r="B104" s="230"/>
      <c r="C104" s="263" t="s">
        <v>228</v>
      </c>
      <c r="D104" s="234"/>
      <c r="E104" s="235">
        <v>50.1</v>
      </c>
      <c r="F104" s="232"/>
      <c r="G104" s="232"/>
      <c r="H104" s="232"/>
      <c r="I104" s="232"/>
      <c r="J104" s="232"/>
      <c r="K104" s="232"/>
      <c r="L104" s="232"/>
      <c r="M104" s="232"/>
      <c r="N104" s="231"/>
      <c r="O104" s="231"/>
      <c r="P104" s="231"/>
      <c r="Q104" s="231"/>
      <c r="R104" s="232"/>
      <c r="S104" s="232"/>
      <c r="T104" s="232"/>
      <c r="U104" s="232"/>
      <c r="V104" s="232"/>
      <c r="W104" s="232"/>
      <c r="X104" s="232"/>
      <c r="Y104" s="232"/>
      <c r="Z104" s="212"/>
      <c r="AA104" s="212"/>
      <c r="AB104" s="212"/>
      <c r="AC104" s="212"/>
      <c r="AD104" s="212"/>
      <c r="AE104" s="212"/>
      <c r="AF104" s="212"/>
      <c r="AG104" s="212" t="s">
        <v>116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3" x14ac:dyDescent="0.2">
      <c r="A105" s="229"/>
      <c r="B105" s="230"/>
      <c r="C105" s="263" t="s">
        <v>229</v>
      </c>
      <c r="D105" s="234"/>
      <c r="E105" s="235"/>
      <c r="F105" s="232"/>
      <c r="G105" s="232"/>
      <c r="H105" s="232"/>
      <c r="I105" s="232"/>
      <c r="J105" s="232"/>
      <c r="K105" s="232"/>
      <c r="L105" s="232"/>
      <c r="M105" s="232"/>
      <c r="N105" s="231"/>
      <c r="O105" s="231"/>
      <c r="P105" s="231"/>
      <c r="Q105" s="231"/>
      <c r="R105" s="232"/>
      <c r="S105" s="232"/>
      <c r="T105" s="232"/>
      <c r="U105" s="232"/>
      <c r="V105" s="232"/>
      <c r="W105" s="232"/>
      <c r="X105" s="232"/>
      <c r="Y105" s="232"/>
      <c r="Z105" s="212"/>
      <c r="AA105" s="212"/>
      <c r="AB105" s="212"/>
      <c r="AC105" s="212"/>
      <c r="AD105" s="212"/>
      <c r="AE105" s="212"/>
      <c r="AF105" s="212"/>
      <c r="AG105" s="212" t="s">
        <v>116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3" x14ac:dyDescent="0.2">
      <c r="A106" s="229"/>
      <c r="B106" s="230"/>
      <c r="C106" s="263" t="s">
        <v>230</v>
      </c>
      <c r="D106" s="234"/>
      <c r="E106" s="235">
        <v>3</v>
      </c>
      <c r="F106" s="232"/>
      <c r="G106" s="232"/>
      <c r="H106" s="232"/>
      <c r="I106" s="232"/>
      <c r="J106" s="232"/>
      <c r="K106" s="232"/>
      <c r="L106" s="232"/>
      <c r="M106" s="232"/>
      <c r="N106" s="231"/>
      <c r="O106" s="231"/>
      <c r="P106" s="231"/>
      <c r="Q106" s="231"/>
      <c r="R106" s="232"/>
      <c r="S106" s="232"/>
      <c r="T106" s="232"/>
      <c r="U106" s="232"/>
      <c r="V106" s="232"/>
      <c r="W106" s="232"/>
      <c r="X106" s="232"/>
      <c r="Y106" s="232"/>
      <c r="Z106" s="212"/>
      <c r="AA106" s="212"/>
      <c r="AB106" s="212"/>
      <c r="AC106" s="212"/>
      <c r="AD106" s="212"/>
      <c r="AE106" s="212"/>
      <c r="AF106" s="212"/>
      <c r="AG106" s="212" t="s">
        <v>116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3" x14ac:dyDescent="0.2">
      <c r="A107" s="229"/>
      <c r="B107" s="230"/>
      <c r="C107" s="263" t="s">
        <v>231</v>
      </c>
      <c r="D107" s="234"/>
      <c r="E107" s="235">
        <v>11</v>
      </c>
      <c r="F107" s="232"/>
      <c r="G107" s="232"/>
      <c r="H107" s="232"/>
      <c r="I107" s="232"/>
      <c r="J107" s="232"/>
      <c r="K107" s="232"/>
      <c r="L107" s="232"/>
      <c r="M107" s="232"/>
      <c r="N107" s="231"/>
      <c r="O107" s="231"/>
      <c r="P107" s="231"/>
      <c r="Q107" s="231"/>
      <c r="R107" s="232"/>
      <c r="S107" s="232"/>
      <c r="T107" s="232"/>
      <c r="U107" s="232"/>
      <c r="V107" s="232"/>
      <c r="W107" s="232"/>
      <c r="X107" s="232"/>
      <c r="Y107" s="232"/>
      <c r="Z107" s="212"/>
      <c r="AA107" s="212"/>
      <c r="AB107" s="212"/>
      <c r="AC107" s="212"/>
      <c r="AD107" s="212"/>
      <c r="AE107" s="212"/>
      <c r="AF107" s="212"/>
      <c r="AG107" s="212" t="s">
        <v>116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3" x14ac:dyDescent="0.2">
      <c r="A108" s="229"/>
      <c r="B108" s="230"/>
      <c r="C108" s="263" t="s">
        <v>232</v>
      </c>
      <c r="D108" s="234"/>
      <c r="E108" s="235"/>
      <c r="F108" s="232"/>
      <c r="G108" s="232"/>
      <c r="H108" s="232"/>
      <c r="I108" s="232"/>
      <c r="J108" s="232"/>
      <c r="K108" s="232"/>
      <c r="L108" s="232"/>
      <c r="M108" s="232"/>
      <c r="N108" s="231"/>
      <c r="O108" s="231"/>
      <c r="P108" s="231"/>
      <c r="Q108" s="231"/>
      <c r="R108" s="232"/>
      <c r="S108" s="232"/>
      <c r="T108" s="232"/>
      <c r="U108" s="232"/>
      <c r="V108" s="232"/>
      <c r="W108" s="232"/>
      <c r="X108" s="232"/>
      <c r="Y108" s="232"/>
      <c r="Z108" s="212"/>
      <c r="AA108" s="212"/>
      <c r="AB108" s="212"/>
      <c r="AC108" s="212"/>
      <c r="AD108" s="212"/>
      <c r="AE108" s="212"/>
      <c r="AF108" s="212"/>
      <c r="AG108" s="212" t="s">
        <v>116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3" x14ac:dyDescent="0.2">
      <c r="A109" s="229"/>
      <c r="B109" s="230"/>
      <c r="C109" s="263" t="s">
        <v>233</v>
      </c>
      <c r="D109" s="234"/>
      <c r="E109" s="235">
        <v>50.5</v>
      </c>
      <c r="F109" s="232"/>
      <c r="G109" s="232"/>
      <c r="H109" s="232"/>
      <c r="I109" s="232"/>
      <c r="J109" s="232"/>
      <c r="K109" s="232"/>
      <c r="L109" s="232"/>
      <c r="M109" s="232"/>
      <c r="N109" s="231"/>
      <c r="O109" s="231"/>
      <c r="P109" s="231"/>
      <c r="Q109" s="231"/>
      <c r="R109" s="232"/>
      <c r="S109" s="232"/>
      <c r="T109" s="232"/>
      <c r="U109" s="232"/>
      <c r="V109" s="232"/>
      <c r="W109" s="232"/>
      <c r="X109" s="232"/>
      <c r="Y109" s="232"/>
      <c r="Z109" s="212"/>
      <c r="AA109" s="212"/>
      <c r="AB109" s="212"/>
      <c r="AC109" s="212"/>
      <c r="AD109" s="212"/>
      <c r="AE109" s="212"/>
      <c r="AF109" s="212"/>
      <c r="AG109" s="212" t="s">
        <v>116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 x14ac:dyDescent="0.2">
      <c r="A110" s="229"/>
      <c r="B110" s="230"/>
      <c r="C110" s="263" t="s">
        <v>234</v>
      </c>
      <c r="D110" s="234"/>
      <c r="E110" s="235">
        <v>57.6</v>
      </c>
      <c r="F110" s="232"/>
      <c r="G110" s="232"/>
      <c r="H110" s="232"/>
      <c r="I110" s="232"/>
      <c r="J110" s="232"/>
      <c r="K110" s="232"/>
      <c r="L110" s="232"/>
      <c r="M110" s="232"/>
      <c r="N110" s="231"/>
      <c r="O110" s="231"/>
      <c r="P110" s="231"/>
      <c r="Q110" s="231"/>
      <c r="R110" s="232"/>
      <c r="S110" s="232"/>
      <c r="T110" s="232"/>
      <c r="U110" s="232"/>
      <c r="V110" s="232"/>
      <c r="W110" s="232"/>
      <c r="X110" s="232"/>
      <c r="Y110" s="232"/>
      <c r="Z110" s="212"/>
      <c r="AA110" s="212"/>
      <c r="AB110" s="212"/>
      <c r="AC110" s="212"/>
      <c r="AD110" s="212"/>
      <c r="AE110" s="212"/>
      <c r="AF110" s="212"/>
      <c r="AG110" s="212" t="s">
        <v>116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ht="22.5" outlineLevel="1" x14ac:dyDescent="0.2">
      <c r="A111" s="247">
        <v>34</v>
      </c>
      <c r="B111" s="248" t="s">
        <v>235</v>
      </c>
      <c r="C111" s="262" t="s">
        <v>236</v>
      </c>
      <c r="D111" s="249" t="s">
        <v>120</v>
      </c>
      <c r="E111" s="250">
        <v>52.5</v>
      </c>
      <c r="F111" s="251"/>
      <c r="G111" s="252">
        <f>ROUND(E111*F111,2)</f>
        <v>0</v>
      </c>
      <c r="H111" s="233"/>
      <c r="I111" s="232">
        <f>ROUND(E111*H111,2)</f>
        <v>0</v>
      </c>
      <c r="J111" s="233"/>
      <c r="K111" s="232">
        <f>ROUND(E111*J111,2)</f>
        <v>0</v>
      </c>
      <c r="L111" s="232">
        <v>21</v>
      </c>
      <c r="M111" s="232">
        <f>G111*(1+L111/100)</f>
        <v>0</v>
      </c>
      <c r="N111" s="231">
        <v>0.11359</v>
      </c>
      <c r="O111" s="231">
        <f>ROUND(E111*N111,2)</f>
        <v>5.96</v>
      </c>
      <c r="P111" s="231">
        <v>0</v>
      </c>
      <c r="Q111" s="231">
        <f>ROUND(E111*P111,2)</f>
        <v>0</v>
      </c>
      <c r="R111" s="232"/>
      <c r="S111" s="232" t="s">
        <v>111</v>
      </c>
      <c r="T111" s="232" t="s">
        <v>111</v>
      </c>
      <c r="U111" s="232">
        <v>0.26</v>
      </c>
      <c r="V111" s="232">
        <f>ROUND(E111*U111,2)</f>
        <v>13.65</v>
      </c>
      <c r="W111" s="232"/>
      <c r="X111" s="232" t="s">
        <v>112</v>
      </c>
      <c r="Y111" s="232" t="s">
        <v>113</v>
      </c>
      <c r="Z111" s="212"/>
      <c r="AA111" s="212"/>
      <c r="AB111" s="212"/>
      <c r="AC111" s="212"/>
      <c r="AD111" s="212"/>
      <c r="AE111" s="212"/>
      <c r="AF111" s="212"/>
      <c r="AG111" s="212" t="s">
        <v>114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2" x14ac:dyDescent="0.2">
      <c r="A112" s="229"/>
      <c r="B112" s="230"/>
      <c r="C112" s="263" t="s">
        <v>237</v>
      </c>
      <c r="D112" s="234"/>
      <c r="E112" s="235">
        <v>52.5</v>
      </c>
      <c r="F112" s="232"/>
      <c r="G112" s="232"/>
      <c r="H112" s="232"/>
      <c r="I112" s="232"/>
      <c r="J112" s="232"/>
      <c r="K112" s="232"/>
      <c r="L112" s="232"/>
      <c r="M112" s="232"/>
      <c r="N112" s="231"/>
      <c r="O112" s="231"/>
      <c r="P112" s="231"/>
      <c r="Q112" s="231"/>
      <c r="R112" s="232"/>
      <c r="S112" s="232"/>
      <c r="T112" s="232"/>
      <c r="U112" s="232"/>
      <c r="V112" s="232"/>
      <c r="W112" s="232"/>
      <c r="X112" s="232"/>
      <c r="Y112" s="232"/>
      <c r="Z112" s="212"/>
      <c r="AA112" s="212"/>
      <c r="AB112" s="212"/>
      <c r="AC112" s="212"/>
      <c r="AD112" s="212"/>
      <c r="AE112" s="212"/>
      <c r="AF112" s="212"/>
      <c r="AG112" s="212" t="s">
        <v>116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47">
        <v>35</v>
      </c>
      <c r="B113" s="248" t="s">
        <v>238</v>
      </c>
      <c r="C113" s="262" t="s">
        <v>239</v>
      </c>
      <c r="D113" s="249" t="s">
        <v>218</v>
      </c>
      <c r="E113" s="250">
        <v>118.91</v>
      </c>
      <c r="F113" s="251"/>
      <c r="G113" s="252">
        <f>ROUND(E113*F113,2)</f>
        <v>0</v>
      </c>
      <c r="H113" s="233"/>
      <c r="I113" s="232">
        <f>ROUND(E113*H113,2)</f>
        <v>0</v>
      </c>
      <c r="J113" s="233"/>
      <c r="K113" s="232">
        <f>ROUND(E113*J113,2)</f>
        <v>0</v>
      </c>
      <c r="L113" s="232">
        <v>21</v>
      </c>
      <c r="M113" s="232">
        <f>G113*(1+L113/100)</f>
        <v>0</v>
      </c>
      <c r="N113" s="231">
        <v>4.4999999999999998E-2</v>
      </c>
      <c r="O113" s="231">
        <f>ROUND(E113*N113,2)</f>
        <v>5.35</v>
      </c>
      <c r="P113" s="231">
        <v>0</v>
      </c>
      <c r="Q113" s="231">
        <f>ROUND(E113*P113,2)</f>
        <v>0</v>
      </c>
      <c r="R113" s="232" t="s">
        <v>205</v>
      </c>
      <c r="S113" s="232" t="s">
        <v>111</v>
      </c>
      <c r="T113" s="232" t="s">
        <v>111</v>
      </c>
      <c r="U113" s="232">
        <v>0</v>
      </c>
      <c r="V113" s="232">
        <f>ROUND(E113*U113,2)</f>
        <v>0</v>
      </c>
      <c r="W113" s="232"/>
      <c r="X113" s="232" t="s">
        <v>206</v>
      </c>
      <c r="Y113" s="232" t="s">
        <v>113</v>
      </c>
      <c r="Z113" s="212"/>
      <c r="AA113" s="212"/>
      <c r="AB113" s="212"/>
      <c r="AC113" s="212"/>
      <c r="AD113" s="212"/>
      <c r="AE113" s="212"/>
      <c r="AF113" s="212"/>
      <c r="AG113" s="212" t="s">
        <v>207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2" x14ac:dyDescent="0.2">
      <c r="A114" s="229"/>
      <c r="B114" s="230"/>
      <c r="C114" s="263" t="s">
        <v>232</v>
      </c>
      <c r="D114" s="234"/>
      <c r="E114" s="235"/>
      <c r="F114" s="232"/>
      <c r="G114" s="232"/>
      <c r="H114" s="232"/>
      <c r="I114" s="232"/>
      <c r="J114" s="232"/>
      <c r="K114" s="232"/>
      <c r="L114" s="232"/>
      <c r="M114" s="232"/>
      <c r="N114" s="231"/>
      <c r="O114" s="231"/>
      <c r="P114" s="231"/>
      <c r="Q114" s="231"/>
      <c r="R114" s="232"/>
      <c r="S114" s="232"/>
      <c r="T114" s="232"/>
      <c r="U114" s="232"/>
      <c r="V114" s="232"/>
      <c r="W114" s="232"/>
      <c r="X114" s="232"/>
      <c r="Y114" s="232"/>
      <c r="Z114" s="212"/>
      <c r="AA114" s="212"/>
      <c r="AB114" s="212"/>
      <c r="AC114" s="212"/>
      <c r="AD114" s="212"/>
      <c r="AE114" s="212"/>
      <c r="AF114" s="212"/>
      <c r="AG114" s="212" t="s">
        <v>116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3" x14ac:dyDescent="0.2">
      <c r="A115" s="229"/>
      <c r="B115" s="230"/>
      <c r="C115" s="263" t="s">
        <v>233</v>
      </c>
      <c r="D115" s="234"/>
      <c r="E115" s="235">
        <v>50.5</v>
      </c>
      <c r="F115" s="232"/>
      <c r="G115" s="232"/>
      <c r="H115" s="232"/>
      <c r="I115" s="232"/>
      <c r="J115" s="232"/>
      <c r="K115" s="232"/>
      <c r="L115" s="232"/>
      <c r="M115" s="232"/>
      <c r="N115" s="231"/>
      <c r="O115" s="231"/>
      <c r="P115" s="231"/>
      <c r="Q115" s="231"/>
      <c r="R115" s="232"/>
      <c r="S115" s="232"/>
      <c r="T115" s="232"/>
      <c r="U115" s="232"/>
      <c r="V115" s="232"/>
      <c r="W115" s="232"/>
      <c r="X115" s="232"/>
      <c r="Y115" s="232"/>
      <c r="Z115" s="212"/>
      <c r="AA115" s="212"/>
      <c r="AB115" s="212"/>
      <c r="AC115" s="212"/>
      <c r="AD115" s="212"/>
      <c r="AE115" s="212"/>
      <c r="AF115" s="212"/>
      <c r="AG115" s="212" t="s">
        <v>116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3" x14ac:dyDescent="0.2">
      <c r="A116" s="229"/>
      <c r="B116" s="230"/>
      <c r="C116" s="263" t="s">
        <v>234</v>
      </c>
      <c r="D116" s="234"/>
      <c r="E116" s="235">
        <v>57.6</v>
      </c>
      <c r="F116" s="232"/>
      <c r="G116" s="232"/>
      <c r="H116" s="232"/>
      <c r="I116" s="232"/>
      <c r="J116" s="232"/>
      <c r="K116" s="232"/>
      <c r="L116" s="232"/>
      <c r="M116" s="232"/>
      <c r="N116" s="231"/>
      <c r="O116" s="231"/>
      <c r="P116" s="231"/>
      <c r="Q116" s="231"/>
      <c r="R116" s="232"/>
      <c r="S116" s="232"/>
      <c r="T116" s="232"/>
      <c r="U116" s="232"/>
      <c r="V116" s="232"/>
      <c r="W116" s="232"/>
      <c r="X116" s="232"/>
      <c r="Y116" s="232"/>
      <c r="Z116" s="212"/>
      <c r="AA116" s="212"/>
      <c r="AB116" s="212"/>
      <c r="AC116" s="212"/>
      <c r="AD116" s="212"/>
      <c r="AE116" s="212"/>
      <c r="AF116" s="212"/>
      <c r="AG116" s="212" t="s">
        <v>116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3" x14ac:dyDescent="0.2">
      <c r="A117" s="229"/>
      <c r="B117" s="230"/>
      <c r="C117" s="264" t="s">
        <v>208</v>
      </c>
      <c r="D117" s="236"/>
      <c r="E117" s="237">
        <v>10.81</v>
      </c>
      <c r="F117" s="232"/>
      <c r="G117" s="232"/>
      <c r="H117" s="232"/>
      <c r="I117" s="232"/>
      <c r="J117" s="232"/>
      <c r="K117" s="232"/>
      <c r="L117" s="232"/>
      <c r="M117" s="232"/>
      <c r="N117" s="231"/>
      <c r="O117" s="231"/>
      <c r="P117" s="231"/>
      <c r="Q117" s="231"/>
      <c r="R117" s="232"/>
      <c r="S117" s="232"/>
      <c r="T117" s="232"/>
      <c r="U117" s="232"/>
      <c r="V117" s="232"/>
      <c r="W117" s="232"/>
      <c r="X117" s="232"/>
      <c r="Y117" s="232"/>
      <c r="Z117" s="212"/>
      <c r="AA117" s="212"/>
      <c r="AB117" s="212"/>
      <c r="AC117" s="212"/>
      <c r="AD117" s="212"/>
      <c r="AE117" s="212"/>
      <c r="AF117" s="212"/>
      <c r="AG117" s="212" t="s">
        <v>116</v>
      </c>
      <c r="AH117" s="212">
        <v>4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ht="22.5" outlineLevel="1" x14ac:dyDescent="0.2">
      <c r="A118" s="247">
        <v>36</v>
      </c>
      <c r="B118" s="248" t="s">
        <v>240</v>
      </c>
      <c r="C118" s="262" t="s">
        <v>241</v>
      </c>
      <c r="D118" s="249" t="s">
        <v>218</v>
      </c>
      <c r="E118" s="250">
        <v>101.31</v>
      </c>
      <c r="F118" s="251"/>
      <c r="G118" s="252">
        <f>ROUND(E118*F118,2)</f>
        <v>0</v>
      </c>
      <c r="H118" s="233"/>
      <c r="I118" s="232">
        <f>ROUND(E118*H118,2)</f>
        <v>0</v>
      </c>
      <c r="J118" s="233"/>
      <c r="K118" s="232">
        <f>ROUND(E118*J118,2)</f>
        <v>0</v>
      </c>
      <c r="L118" s="232">
        <v>21</v>
      </c>
      <c r="M118" s="232">
        <f>G118*(1+L118/100)</f>
        <v>0</v>
      </c>
      <c r="N118" s="231">
        <v>8.2100000000000006E-2</v>
      </c>
      <c r="O118" s="231">
        <f>ROUND(E118*N118,2)</f>
        <v>8.32</v>
      </c>
      <c r="P118" s="231">
        <v>0</v>
      </c>
      <c r="Q118" s="231">
        <f>ROUND(E118*P118,2)</f>
        <v>0</v>
      </c>
      <c r="R118" s="232" t="s">
        <v>205</v>
      </c>
      <c r="S118" s="232" t="s">
        <v>111</v>
      </c>
      <c r="T118" s="232" t="s">
        <v>111</v>
      </c>
      <c r="U118" s="232">
        <v>0</v>
      </c>
      <c r="V118" s="232">
        <f>ROUND(E118*U118,2)</f>
        <v>0</v>
      </c>
      <c r="W118" s="232"/>
      <c r="X118" s="232" t="s">
        <v>206</v>
      </c>
      <c r="Y118" s="232" t="s">
        <v>113</v>
      </c>
      <c r="Z118" s="212"/>
      <c r="AA118" s="212"/>
      <c r="AB118" s="212"/>
      <c r="AC118" s="212"/>
      <c r="AD118" s="212"/>
      <c r="AE118" s="212"/>
      <c r="AF118" s="212"/>
      <c r="AG118" s="212" t="s">
        <v>207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2" x14ac:dyDescent="0.2">
      <c r="A119" s="229"/>
      <c r="B119" s="230"/>
      <c r="C119" s="263" t="s">
        <v>226</v>
      </c>
      <c r="D119" s="234"/>
      <c r="E119" s="235"/>
      <c r="F119" s="232"/>
      <c r="G119" s="232"/>
      <c r="H119" s="232"/>
      <c r="I119" s="232"/>
      <c r="J119" s="232"/>
      <c r="K119" s="232"/>
      <c r="L119" s="232"/>
      <c r="M119" s="232"/>
      <c r="N119" s="231"/>
      <c r="O119" s="231"/>
      <c r="P119" s="231"/>
      <c r="Q119" s="231"/>
      <c r="R119" s="232"/>
      <c r="S119" s="232"/>
      <c r="T119" s="232"/>
      <c r="U119" s="232"/>
      <c r="V119" s="232"/>
      <c r="W119" s="232"/>
      <c r="X119" s="232"/>
      <c r="Y119" s="232"/>
      <c r="Z119" s="212"/>
      <c r="AA119" s="212"/>
      <c r="AB119" s="212"/>
      <c r="AC119" s="212"/>
      <c r="AD119" s="212"/>
      <c r="AE119" s="212"/>
      <c r="AF119" s="212"/>
      <c r="AG119" s="212" t="s">
        <v>116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3" x14ac:dyDescent="0.2">
      <c r="A120" s="229"/>
      <c r="B120" s="230"/>
      <c r="C120" s="263" t="s">
        <v>227</v>
      </c>
      <c r="D120" s="234"/>
      <c r="E120" s="235">
        <v>42</v>
      </c>
      <c r="F120" s="232"/>
      <c r="G120" s="232"/>
      <c r="H120" s="232"/>
      <c r="I120" s="232"/>
      <c r="J120" s="232"/>
      <c r="K120" s="232"/>
      <c r="L120" s="232"/>
      <c r="M120" s="232"/>
      <c r="N120" s="231"/>
      <c r="O120" s="231"/>
      <c r="P120" s="231"/>
      <c r="Q120" s="231"/>
      <c r="R120" s="232"/>
      <c r="S120" s="232"/>
      <c r="T120" s="232"/>
      <c r="U120" s="232"/>
      <c r="V120" s="232"/>
      <c r="W120" s="232"/>
      <c r="X120" s="232"/>
      <c r="Y120" s="232"/>
      <c r="Z120" s="212"/>
      <c r="AA120" s="212"/>
      <c r="AB120" s="212"/>
      <c r="AC120" s="212"/>
      <c r="AD120" s="212"/>
      <c r="AE120" s="212"/>
      <c r="AF120" s="212"/>
      <c r="AG120" s="212" t="s">
        <v>116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">
      <c r="A121" s="229"/>
      <c r="B121" s="230"/>
      <c r="C121" s="263" t="s">
        <v>228</v>
      </c>
      <c r="D121" s="234"/>
      <c r="E121" s="235">
        <v>50.1</v>
      </c>
      <c r="F121" s="232"/>
      <c r="G121" s="232"/>
      <c r="H121" s="232"/>
      <c r="I121" s="232"/>
      <c r="J121" s="232"/>
      <c r="K121" s="232"/>
      <c r="L121" s="232"/>
      <c r="M121" s="232"/>
      <c r="N121" s="231"/>
      <c r="O121" s="231"/>
      <c r="P121" s="231"/>
      <c r="Q121" s="231"/>
      <c r="R121" s="232"/>
      <c r="S121" s="232"/>
      <c r="T121" s="232"/>
      <c r="U121" s="232"/>
      <c r="V121" s="232"/>
      <c r="W121" s="232"/>
      <c r="X121" s="232"/>
      <c r="Y121" s="232"/>
      <c r="Z121" s="212"/>
      <c r="AA121" s="212"/>
      <c r="AB121" s="212"/>
      <c r="AC121" s="212"/>
      <c r="AD121" s="212"/>
      <c r="AE121" s="212"/>
      <c r="AF121" s="212"/>
      <c r="AG121" s="212" t="s">
        <v>116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 x14ac:dyDescent="0.2">
      <c r="A122" s="229"/>
      <c r="B122" s="230"/>
      <c r="C122" s="264" t="s">
        <v>208</v>
      </c>
      <c r="D122" s="236"/>
      <c r="E122" s="237">
        <v>9.2100000000000009</v>
      </c>
      <c r="F122" s="232"/>
      <c r="G122" s="232"/>
      <c r="H122" s="232"/>
      <c r="I122" s="232"/>
      <c r="J122" s="232"/>
      <c r="K122" s="232"/>
      <c r="L122" s="232"/>
      <c r="M122" s="232"/>
      <c r="N122" s="231"/>
      <c r="O122" s="231"/>
      <c r="P122" s="231"/>
      <c r="Q122" s="231"/>
      <c r="R122" s="232"/>
      <c r="S122" s="232"/>
      <c r="T122" s="232"/>
      <c r="U122" s="232"/>
      <c r="V122" s="232"/>
      <c r="W122" s="232"/>
      <c r="X122" s="232"/>
      <c r="Y122" s="232"/>
      <c r="Z122" s="212"/>
      <c r="AA122" s="212"/>
      <c r="AB122" s="212"/>
      <c r="AC122" s="212"/>
      <c r="AD122" s="212"/>
      <c r="AE122" s="212"/>
      <c r="AF122" s="212"/>
      <c r="AG122" s="212" t="s">
        <v>116</v>
      </c>
      <c r="AH122" s="212">
        <v>4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ht="22.5" outlineLevel="1" x14ac:dyDescent="0.2">
      <c r="A123" s="247">
        <v>37</v>
      </c>
      <c r="B123" s="248" t="s">
        <v>242</v>
      </c>
      <c r="C123" s="262" t="s">
        <v>243</v>
      </c>
      <c r="D123" s="249" t="s">
        <v>218</v>
      </c>
      <c r="E123" s="250">
        <v>27.39</v>
      </c>
      <c r="F123" s="251"/>
      <c r="G123" s="252">
        <f>ROUND(E123*F123,2)</f>
        <v>0</v>
      </c>
      <c r="H123" s="233"/>
      <c r="I123" s="232">
        <f>ROUND(E123*H123,2)</f>
        <v>0</v>
      </c>
      <c r="J123" s="233"/>
      <c r="K123" s="232">
        <f>ROUND(E123*J123,2)</f>
        <v>0</v>
      </c>
      <c r="L123" s="232">
        <v>21</v>
      </c>
      <c r="M123" s="232">
        <f>G123*(1+L123/100)</f>
        <v>0</v>
      </c>
      <c r="N123" s="231">
        <v>4.8300000000000003E-2</v>
      </c>
      <c r="O123" s="231">
        <f>ROUND(E123*N123,2)</f>
        <v>1.32</v>
      </c>
      <c r="P123" s="231">
        <v>0</v>
      </c>
      <c r="Q123" s="231">
        <f>ROUND(E123*P123,2)</f>
        <v>0</v>
      </c>
      <c r="R123" s="232" t="s">
        <v>205</v>
      </c>
      <c r="S123" s="232" t="s">
        <v>111</v>
      </c>
      <c r="T123" s="232" t="s">
        <v>111</v>
      </c>
      <c r="U123" s="232">
        <v>0</v>
      </c>
      <c r="V123" s="232">
        <f>ROUND(E123*U123,2)</f>
        <v>0</v>
      </c>
      <c r="W123" s="232"/>
      <c r="X123" s="232" t="s">
        <v>206</v>
      </c>
      <c r="Y123" s="232" t="s">
        <v>113</v>
      </c>
      <c r="Z123" s="212"/>
      <c r="AA123" s="212"/>
      <c r="AB123" s="212"/>
      <c r="AC123" s="212"/>
      <c r="AD123" s="212"/>
      <c r="AE123" s="212"/>
      <c r="AF123" s="212"/>
      <c r="AG123" s="212" t="s">
        <v>207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2" x14ac:dyDescent="0.2">
      <c r="A124" s="229"/>
      <c r="B124" s="230"/>
      <c r="C124" s="263" t="s">
        <v>222</v>
      </c>
      <c r="D124" s="234"/>
      <c r="E124" s="235">
        <v>6.9</v>
      </c>
      <c r="F124" s="232"/>
      <c r="G124" s="232"/>
      <c r="H124" s="232"/>
      <c r="I124" s="232"/>
      <c r="J124" s="232"/>
      <c r="K124" s="232"/>
      <c r="L124" s="232"/>
      <c r="M124" s="232"/>
      <c r="N124" s="231"/>
      <c r="O124" s="231"/>
      <c r="P124" s="231"/>
      <c r="Q124" s="231"/>
      <c r="R124" s="232"/>
      <c r="S124" s="232"/>
      <c r="T124" s="232"/>
      <c r="U124" s="232"/>
      <c r="V124" s="232"/>
      <c r="W124" s="232"/>
      <c r="X124" s="232"/>
      <c r="Y124" s="232"/>
      <c r="Z124" s="212"/>
      <c r="AA124" s="212"/>
      <c r="AB124" s="212"/>
      <c r="AC124" s="212"/>
      <c r="AD124" s="212"/>
      <c r="AE124" s="212"/>
      <c r="AF124" s="212"/>
      <c r="AG124" s="212" t="s">
        <v>116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">
      <c r="A125" s="229"/>
      <c r="B125" s="230"/>
      <c r="C125" s="263" t="s">
        <v>223</v>
      </c>
      <c r="D125" s="234"/>
      <c r="E125" s="235">
        <v>18</v>
      </c>
      <c r="F125" s="232"/>
      <c r="G125" s="232"/>
      <c r="H125" s="232"/>
      <c r="I125" s="232"/>
      <c r="J125" s="232"/>
      <c r="K125" s="232"/>
      <c r="L125" s="232"/>
      <c r="M125" s="232"/>
      <c r="N125" s="231"/>
      <c r="O125" s="231"/>
      <c r="P125" s="231"/>
      <c r="Q125" s="231"/>
      <c r="R125" s="232"/>
      <c r="S125" s="232"/>
      <c r="T125" s="232"/>
      <c r="U125" s="232"/>
      <c r="V125" s="232"/>
      <c r="W125" s="232"/>
      <c r="X125" s="232"/>
      <c r="Y125" s="232"/>
      <c r="Z125" s="212"/>
      <c r="AA125" s="212"/>
      <c r="AB125" s="212"/>
      <c r="AC125" s="212"/>
      <c r="AD125" s="212"/>
      <c r="AE125" s="212"/>
      <c r="AF125" s="212"/>
      <c r="AG125" s="212" t="s">
        <v>116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3" x14ac:dyDescent="0.2">
      <c r="A126" s="229"/>
      <c r="B126" s="230"/>
      <c r="C126" s="264" t="s">
        <v>208</v>
      </c>
      <c r="D126" s="236"/>
      <c r="E126" s="237">
        <v>2.4900000000000002</v>
      </c>
      <c r="F126" s="232"/>
      <c r="G126" s="232"/>
      <c r="H126" s="232"/>
      <c r="I126" s="232"/>
      <c r="J126" s="232"/>
      <c r="K126" s="232"/>
      <c r="L126" s="232"/>
      <c r="M126" s="232"/>
      <c r="N126" s="231"/>
      <c r="O126" s="231"/>
      <c r="P126" s="231"/>
      <c r="Q126" s="231"/>
      <c r="R126" s="232"/>
      <c r="S126" s="232"/>
      <c r="T126" s="232"/>
      <c r="U126" s="232"/>
      <c r="V126" s="232"/>
      <c r="W126" s="232"/>
      <c r="X126" s="232"/>
      <c r="Y126" s="232"/>
      <c r="Z126" s="212"/>
      <c r="AA126" s="212"/>
      <c r="AB126" s="212"/>
      <c r="AC126" s="212"/>
      <c r="AD126" s="212"/>
      <c r="AE126" s="212"/>
      <c r="AF126" s="212"/>
      <c r="AG126" s="212" t="s">
        <v>116</v>
      </c>
      <c r="AH126" s="212">
        <v>4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47">
        <v>38</v>
      </c>
      <c r="B127" s="248" t="s">
        <v>244</v>
      </c>
      <c r="C127" s="262" t="s">
        <v>245</v>
      </c>
      <c r="D127" s="249" t="s">
        <v>218</v>
      </c>
      <c r="E127" s="250">
        <v>6</v>
      </c>
      <c r="F127" s="251"/>
      <c r="G127" s="252">
        <f>ROUND(E127*F127,2)</f>
        <v>0</v>
      </c>
      <c r="H127" s="233"/>
      <c r="I127" s="232">
        <f>ROUND(E127*H127,2)</f>
        <v>0</v>
      </c>
      <c r="J127" s="233"/>
      <c r="K127" s="232">
        <f>ROUND(E127*J127,2)</f>
        <v>0</v>
      </c>
      <c r="L127" s="232">
        <v>21</v>
      </c>
      <c r="M127" s="232">
        <f>G127*(1+L127/100)</f>
        <v>0</v>
      </c>
      <c r="N127" s="231">
        <v>6.7000000000000004E-2</v>
      </c>
      <c r="O127" s="231">
        <f>ROUND(E127*N127,2)</f>
        <v>0.4</v>
      </c>
      <c r="P127" s="231">
        <v>0</v>
      </c>
      <c r="Q127" s="231">
        <f>ROUND(E127*P127,2)</f>
        <v>0</v>
      </c>
      <c r="R127" s="232" t="s">
        <v>205</v>
      </c>
      <c r="S127" s="232" t="s">
        <v>111</v>
      </c>
      <c r="T127" s="232" t="s">
        <v>111</v>
      </c>
      <c r="U127" s="232">
        <v>0</v>
      </c>
      <c r="V127" s="232">
        <f>ROUND(E127*U127,2)</f>
        <v>0</v>
      </c>
      <c r="W127" s="232"/>
      <c r="X127" s="232" t="s">
        <v>206</v>
      </c>
      <c r="Y127" s="232" t="s">
        <v>113</v>
      </c>
      <c r="Z127" s="212"/>
      <c r="AA127" s="212"/>
      <c r="AB127" s="212"/>
      <c r="AC127" s="212"/>
      <c r="AD127" s="212"/>
      <c r="AE127" s="212"/>
      <c r="AF127" s="212"/>
      <c r="AG127" s="212" t="s">
        <v>207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2" x14ac:dyDescent="0.2">
      <c r="A128" s="229"/>
      <c r="B128" s="230"/>
      <c r="C128" s="263" t="s">
        <v>246</v>
      </c>
      <c r="D128" s="234"/>
      <c r="E128" s="235">
        <v>1</v>
      </c>
      <c r="F128" s="232"/>
      <c r="G128" s="232"/>
      <c r="H128" s="232"/>
      <c r="I128" s="232"/>
      <c r="J128" s="232"/>
      <c r="K128" s="232"/>
      <c r="L128" s="232"/>
      <c r="M128" s="232"/>
      <c r="N128" s="231"/>
      <c r="O128" s="231"/>
      <c r="P128" s="231"/>
      <c r="Q128" s="231"/>
      <c r="R128" s="232"/>
      <c r="S128" s="232"/>
      <c r="T128" s="232"/>
      <c r="U128" s="232"/>
      <c r="V128" s="232"/>
      <c r="W128" s="232"/>
      <c r="X128" s="232"/>
      <c r="Y128" s="232"/>
      <c r="Z128" s="212"/>
      <c r="AA128" s="212"/>
      <c r="AB128" s="212"/>
      <c r="AC128" s="212"/>
      <c r="AD128" s="212"/>
      <c r="AE128" s="212"/>
      <c r="AF128" s="212"/>
      <c r="AG128" s="212" t="s">
        <v>116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">
      <c r="A129" s="229"/>
      <c r="B129" s="230"/>
      <c r="C129" s="263" t="s">
        <v>247</v>
      </c>
      <c r="D129" s="234"/>
      <c r="E129" s="235">
        <v>5</v>
      </c>
      <c r="F129" s="232"/>
      <c r="G129" s="232"/>
      <c r="H129" s="232"/>
      <c r="I129" s="232"/>
      <c r="J129" s="232"/>
      <c r="K129" s="232"/>
      <c r="L129" s="232"/>
      <c r="M129" s="232"/>
      <c r="N129" s="231"/>
      <c r="O129" s="231"/>
      <c r="P129" s="231"/>
      <c r="Q129" s="231"/>
      <c r="R129" s="232"/>
      <c r="S129" s="232"/>
      <c r="T129" s="232"/>
      <c r="U129" s="232"/>
      <c r="V129" s="232"/>
      <c r="W129" s="232"/>
      <c r="X129" s="232"/>
      <c r="Y129" s="232"/>
      <c r="Z129" s="212"/>
      <c r="AA129" s="212"/>
      <c r="AB129" s="212"/>
      <c r="AC129" s="212"/>
      <c r="AD129" s="212"/>
      <c r="AE129" s="212"/>
      <c r="AF129" s="212"/>
      <c r="AG129" s="212" t="s">
        <v>116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47">
        <v>39</v>
      </c>
      <c r="B130" s="248" t="s">
        <v>248</v>
      </c>
      <c r="C130" s="262" t="s">
        <v>249</v>
      </c>
      <c r="D130" s="249" t="s">
        <v>218</v>
      </c>
      <c r="E130" s="250">
        <v>8</v>
      </c>
      <c r="F130" s="251"/>
      <c r="G130" s="252">
        <f>ROUND(E130*F130,2)</f>
        <v>0</v>
      </c>
      <c r="H130" s="233"/>
      <c r="I130" s="232">
        <f>ROUND(E130*H130,2)</f>
        <v>0</v>
      </c>
      <c r="J130" s="233"/>
      <c r="K130" s="232">
        <f>ROUND(E130*J130,2)</f>
        <v>0</v>
      </c>
      <c r="L130" s="232">
        <v>21</v>
      </c>
      <c r="M130" s="232">
        <f>G130*(1+L130/100)</f>
        <v>0</v>
      </c>
      <c r="N130" s="231">
        <v>6.7000000000000004E-2</v>
      </c>
      <c r="O130" s="231">
        <f>ROUND(E130*N130,2)</f>
        <v>0.54</v>
      </c>
      <c r="P130" s="231">
        <v>0</v>
      </c>
      <c r="Q130" s="231">
        <f>ROUND(E130*P130,2)</f>
        <v>0</v>
      </c>
      <c r="R130" s="232" t="s">
        <v>205</v>
      </c>
      <c r="S130" s="232" t="s">
        <v>111</v>
      </c>
      <c r="T130" s="232" t="s">
        <v>111</v>
      </c>
      <c r="U130" s="232">
        <v>0</v>
      </c>
      <c r="V130" s="232">
        <f>ROUND(E130*U130,2)</f>
        <v>0</v>
      </c>
      <c r="W130" s="232"/>
      <c r="X130" s="232" t="s">
        <v>206</v>
      </c>
      <c r="Y130" s="232" t="s">
        <v>113</v>
      </c>
      <c r="Z130" s="212"/>
      <c r="AA130" s="212"/>
      <c r="AB130" s="212"/>
      <c r="AC130" s="212"/>
      <c r="AD130" s="212"/>
      <c r="AE130" s="212"/>
      <c r="AF130" s="212"/>
      <c r="AG130" s="212" t="s">
        <v>207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2" x14ac:dyDescent="0.2">
      <c r="A131" s="229"/>
      <c r="B131" s="230"/>
      <c r="C131" s="263" t="s">
        <v>250</v>
      </c>
      <c r="D131" s="234"/>
      <c r="E131" s="235">
        <v>2</v>
      </c>
      <c r="F131" s="232"/>
      <c r="G131" s="232"/>
      <c r="H131" s="232"/>
      <c r="I131" s="232"/>
      <c r="J131" s="232"/>
      <c r="K131" s="232"/>
      <c r="L131" s="232"/>
      <c r="M131" s="232"/>
      <c r="N131" s="231"/>
      <c r="O131" s="231"/>
      <c r="P131" s="231"/>
      <c r="Q131" s="231"/>
      <c r="R131" s="232"/>
      <c r="S131" s="232"/>
      <c r="T131" s="232"/>
      <c r="U131" s="232"/>
      <c r="V131" s="232"/>
      <c r="W131" s="232"/>
      <c r="X131" s="232"/>
      <c r="Y131" s="232"/>
      <c r="Z131" s="212"/>
      <c r="AA131" s="212"/>
      <c r="AB131" s="212"/>
      <c r="AC131" s="212"/>
      <c r="AD131" s="212"/>
      <c r="AE131" s="212"/>
      <c r="AF131" s="212"/>
      <c r="AG131" s="212" t="s">
        <v>116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3" x14ac:dyDescent="0.2">
      <c r="A132" s="229"/>
      <c r="B132" s="230"/>
      <c r="C132" s="263" t="s">
        <v>251</v>
      </c>
      <c r="D132" s="234"/>
      <c r="E132" s="235">
        <v>6</v>
      </c>
      <c r="F132" s="232"/>
      <c r="G132" s="232"/>
      <c r="H132" s="232"/>
      <c r="I132" s="232"/>
      <c r="J132" s="232"/>
      <c r="K132" s="232"/>
      <c r="L132" s="232"/>
      <c r="M132" s="232"/>
      <c r="N132" s="231"/>
      <c r="O132" s="231"/>
      <c r="P132" s="231"/>
      <c r="Q132" s="231"/>
      <c r="R132" s="232"/>
      <c r="S132" s="232"/>
      <c r="T132" s="232"/>
      <c r="U132" s="232"/>
      <c r="V132" s="232"/>
      <c r="W132" s="232"/>
      <c r="X132" s="232"/>
      <c r="Y132" s="232"/>
      <c r="Z132" s="212"/>
      <c r="AA132" s="212"/>
      <c r="AB132" s="212"/>
      <c r="AC132" s="212"/>
      <c r="AD132" s="212"/>
      <c r="AE132" s="212"/>
      <c r="AF132" s="212"/>
      <c r="AG132" s="212" t="s">
        <v>116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x14ac:dyDescent="0.2">
      <c r="A133" s="240" t="s">
        <v>106</v>
      </c>
      <c r="B133" s="241" t="s">
        <v>69</v>
      </c>
      <c r="C133" s="261" t="s">
        <v>70</v>
      </c>
      <c r="D133" s="242"/>
      <c r="E133" s="243"/>
      <c r="F133" s="244"/>
      <c r="G133" s="245">
        <f>SUMIF(AG134:AG135,"&lt;&gt;NOR",G134:G135)</f>
        <v>0</v>
      </c>
      <c r="H133" s="239"/>
      <c r="I133" s="239">
        <f>SUM(I134:I135)</f>
        <v>0</v>
      </c>
      <c r="J133" s="239"/>
      <c r="K133" s="239">
        <f>SUM(K134:K135)</f>
        <v>0</v>
      </c>
      <c r="L133" s="239"/>
      <c r="M133" s="239">
        <f>SUM(M134:M135)</f>
        <v>0</v>
      </c>
      <c r="N133" s="238"/>
      <c r="O133" s="238">
        <f>SUM(O134:O135)</f>
        <v>0</v>
      </c>
      <c r="P133" s="238"/>
      <c r="Q133" s="238">
        <f>SUM(Q134:Q135)</f>
        <v>0.08</v>
      </c>
      <c r="R133" s="239"/>
      <c r="S133" s="239"/>
      <c r="T133" s="239"/>
      <c r="U133" s="239"/>
      <c r="V133" s="239">
        <f>SUM(V134:V135)</f>
        <v>0.59</v>
      </c>
      <c r="W133" s="239"/>
      <c r="X133" s="239"/>
      <c r="Y133" s="239"/>
      <c r="AG133" t="s">
        <v>107</v>
      </c>
    </row>
    <row r="134" spans="1:60" outlineLevel="1" x14ac:dyDescent="0.2">
      <c r="A134" s="247">
        <v>40</v>
      </c>
      <c r="B134" s="248" t="s">
        <v>252</v>
      </c>
      <c r="C134" s="262" t="s">
        <v>253</v>
      </c>
      <c r="D134" s="249" t="s">
        <v>218</v>
      </c>
      <c r="E134" s="250">
        <v>1</v>
      </c>
      <c r="F134" s="251"/>
      <c r="G134" s="252">
        <f>ROUND(E134*F134,2)</f>
        <v>0</v>
      </c>
      <c r="H134" s="233"/>
      <c r="I134" s="232">
        <f>ROUND(E134*H134,2)</f>
        <v>0</v>
      </c>
      <c r="J134" s="233"/>
      <c r="K134" s="232">
        <f>ROUND(E134*J134,2)</f>
        <v>0</v>
      </c>
      <c r="L134" s="232">
        <v>21</v>
      </c>
      <c r="M134" s="232">
        <f>G134*(1+L134/100)</f>
        <v>0</v>
      </c>
      <c r="N134" s="231">
        <v>0</v>
      </c>
      <c r="O134" s="231">
        <f>ROUND(E134*N134,2)</f>
        <v>0</v>
      </c>
      <c r="P134" s="231">
        <v>8.2000000000000003E-2</v>
      </c>
      <c r="Q134" s="231">
        <f>ROUND(E134*P134,2)</f>
        <v>0.08</v>
      </c>
      <c r="R134" s="232"/>
      <c r="S134" s="232" t="s">
        <v>111</v>
      </c>
      <c r="T134" s="232" t="s">
        <v>111</v>
      </c>
      <c r="U134" s="232">
        <v>0.59</v>
      </c>
      <c r="V134" s="232">
        <f>ROUND(E134*U134,2)</f>
        <v>0.59</v>
      </c>
      <c r="W134" s="232"/>
      <c r="X134" s="232" t="s">
        <v>112</v>
      </c>
      <c r="Y134" s="232" t="s">
        <v>113</v>
      </c>
      <c r="Z134" s="212"/>
      <c r="AA134" s="212"/>
      <c r="AB134" s="212"/>
      <c r="AC134" s="212"/>
      <c r="AD134" s="212"/>
      <c r="AE134" s="212"/>
      <c r="AF134" s="212"/>
      <c r="AG134" s="212" t="s">
        <v>114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2" x14ac:dyDescent="0.2">
      <c r="A135" s="229"/>
      <c r="B135" s="230"/>
      <c r="C135" s="263" t="s">
        <v>219</v>
      </c>
      <c r="D135" s="234"/>
      <c r="E135" s="235">
        <v>1</v>
      </c>
      <c r="F135" s="232"/>
      <c r="G135" s="232"/>
      <c r="H135" s="232"/>
      <c r="I135" s="232"/>
      <c r="J135" s="232"/>
      <c r="K135" s="232"/>
      <c r="L135" s="232"/>
      <c r="M135" s="232"/>
      <c r="N135" s="231"/>
      <c r="O135" s="231"/>
      <c r="P135" s="231"/>
      <c r="Q135" s="231"/>
      <c r="R135" s="232"/>
      <c r="S135" s="232"/>
      <c r="T135" s="232"/>
      <c r="U135" s="232"/>
      <c r="V135" s="232"/>
      <c r="W135" s="232"/>
      <c r="X135" s="232"/>
      <c r="Y135" s="232"/>
      <c r="Z135" s="212"/>
      <c r="AA135" s="212"/>
      <c r="AB135" s="212"/>
      <c r="AC135" s="212"/>
      <c r="AD135" s="212"/>
      <c r="AE135" s="212"/>
      <c r="AF135" s="212"/>
      <c r="AG135" s="212" t="s">
        <v>116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x14ac:dyDescent="0.2">
      <c r="A136" s="240" t="s">
        <v>106</v>
      </c>
      <c r="B136" s="241" t="s">
        <v>71</v>
      </c>
      <c r="C136" s="261" t="s">
        <v>72</v>
      </c>
      <c r="D136" s="242"/>
      <c r="E136" s="243"/>
      <c r="F136" s="244"/>
      <c r="G136" s="245">
        <f>SUMIF(AG137:AG137,"&lt;&gt;NOR",G137:G137)</f>
        <v>0</v>
      </c>
      <c r="H136" s="239"/>
      <c r="I136" s="239">
        <f>SUM(I137:I137)</f>
        <v>0</v>
      </c>
      <c r="J136" s="239"/>
      <c r="K136" s="239">
        <f>SUM(K137:K137)</f>
        <v>0</v>
      </c>
      <c r="L136" s="239"/>
      <c r="M136" s="239">
        <f>SUM(M137:M137)</f>
        <v>0</v>
      </c>
      <c r="N136" s="238"/>
      <c r="O136" s="238">
        <f>SUM(O137:O137)</f>
        <v>0</v>
      </c>
      <c r="P136" s="238"/>
      <c r="Q136" s="238">
        <f>SUM(Q137:Q137)</f>
        <v>0</v>
      </c>
      <c r="R136" s="239"/>
      <c r="S136" s="239"/>
      <c r="T136" s="239"/>
      <c r="U136" s="239"/>
      <c r="V136" s="239">
        <f>SUM(V137:V137)</f>
        <v>103.73</v>
      </c>
      <c r="W136" s="239"/>
      <c r="X136" s="239"/>
      <c r="Y136" s="239"/>
      <c r="AG136" t="s">
        <v>107</v>
      </c>
    </row>
    <row r="137" spans="1:60" outlineLevel="1" x14ac:dyDescent="0.2">
      <c r="A137" s="253">
        <v>41</v>
      </c>
      <c r="B137" s="254" t="s">
        <v>254</v>
      </c>
      <c r="C137" s="265" t="s">
        <v>255</v>
      </c>
      <c r="D137" s="255" t="s">
        <v>256</v>
      </c>
      <c r="E137" s="256">
        <v>265.97730000000001</v>
      </c>
      <c r="F137" s="257"/>
      <c r="G137" s="258">
        <f>ROUND(E137*F137,2)</f>
        <v>0</v>
      </c>
      <c r="H137" s="233"/>
      <c r="I137" s="232">
        <f>ROUND(E137*H137,2)</f>
        <v>0</v>
      </c>
      <c r="J137" s="233"/>
      <c r="K137" s="232">
        <f>ROUND(E137*J137,2)</f>
        <v>0</v>
      </c>
      <c r="L137" s="232">
        <v>21</v>
      </c>
      <c r="M137" s="232">
        <f>G137*(1+L137/100)</f>
        <v>0</v>
      </c>
      <c r="N137" s="231">
        <v>0</v>
      </c>
      <c r="O137" s="231">
        <f>ROUND(E137*N137,2)</f>
        <v>0</v>
      </c>
      <c r="P137" s="231">
        <v>0</v>
      </c>
      <c r="Q137" s="231">
        <f>ROUND(E137*P137,2)</f>
        <v>0</v>
      </c>
      <c r="R137" s="232"/>
      <c r="S137" s="232" t="s">
        <v>111</v>
      </c>
      <c r="T137" s="232" t="s">
        <v>111</v>
      </c>
      <c r="U137" s="232">
        <v>0.39</v>
      </c>
      <c r="V137" s="232">
        <f>ROUND(E137*U137,2)</f>
        <v>103.73</v>
      </c>
      <c r="W137" s="232"/>
      <c r="X137" s="232" t="s">
        <v>257</v>
      </c>
      <c r="Y137" s="232" t="s">
        <v>113</v>
      </c>
      <c r="Z137" s="212"/>
      <c r="AA137" s="212"/>
      <c r="AB137" s="212"/>
      <c r="AC137" s="212"/>
      <c r="AD137" s="212"/>
      <c r="AE137" s="212"/>
      <c r="AF137" s="212"/>
      <c r="AG137" s="212" t="s">
        <v>258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x14ac:dyDescent="0.2">
      <c r="A138" s="240" t="s">
        <v>106</v>
      </c>
      <c r="B138" s="241" t="s">
        <v>73</v>
      </c>
      <c r="C138" s="261" t="s">
        <v>74</v>
      </c>
      <c r="D138" s="242"/>
      <c r="E138" s="243"/>
      <c r="F138" s="244"/>
      <c r="G138" s="245">
        <f>SUMIF(AG139:AG141,"&lt;&gt;NOR",G139:G141)</f>
        <v>0</v>
      </c>
      <c r="H138" s="239"/>
      <c r="I138" s="239">
        <f>SUM(I139:I141)</f>
        <v>0</v>
      </c>
      <c r="J138" s="239"/>
      <c r="K138" s="239">
        <f>SUM(K139:K141)</f>
        <v>0</v>
      </c>
      <c r="L138" s="239"/>
      <c r="M138" s="239">
        <f>SUM(M139:M141)</f>
        <v>0</v>
      </c>
      <c r="N138" s="238"/>
      <c r="O138" s="238">
        <f>SUM(O139:O141)</f>
        <v>0</v>
      </c>
      <c r="P138" s="238"/>
      <c r="Q138" s="238">
        <f>SUM(Q139:Q141)</f>
        <v>0</v>
      </c>
      <c r="R138" s="239"/>
      <c r="S138" s="239"/>
      <c r="T138" s="239"/>
      <c r="U138" s="239"/>
      <c r="V138" s="239">
        <f>SUM(V139:V141)</f>
        <v>0</v>
      </c>
      <c r="W138" s="239"/>
      <c r="X138" s="239"/>
      <c r="Y138" s="239"/>
      <c r="AG138" t="s">
        <v>107</v>
      </c>
    </row>
    <row r="139" spans="1:60" ht="22.5" outlineLevel="1" x14ac:dyDescent="0.2">
      <c r="A139" s="247">
        <v>42</v>
      </c>
      <c r="B139" s="248" t="s">
        <v>259</v>
      </c>
      <c r="C139" s="262" t="s">
        <v>260</v>
      </c>
      <c r="D139" s="249" t="s">
        <v>215</v>
      </c>
      <c r="E139" s="250">
        <v>2</v>
      </c>
      <c r="F139" s="251"/>
      <c r="G139" s="252">
        <f>ROUND(E139*F139,2)</f>
        <v>0</v>
      </c>
      <c r="H139" s="233"/>
      <c r="I139" s="232">
        <f>ROUND(E139*H139,2)</f>
        <v>0</v>
      </c>
      <c r="J139" s="233"/>
      <c r="K139" s="232">
        <f>ROUND(E139*J139,2)</f>
        <v>0</v>
      </c>
      <c r="L139" s="232">
        <v>21</v>
      </c>
      <c r="M139" s="232">
        <f>G139*(1+L139/100)</f>
        <v>0</v>
      </c>
      <c r="N139" s="231">
        <v>0</v>
      </c>
      <c r="O139" s="231">
        <f>ROUND(E139*N139,2)</f>
        <v>0</v>
      </c>
      <c r="P139" s="231">
        <v>0</v>
      </c>
      <c r="Q139" s="231">
        <f>ROUND(E139*P139,2)</f>
        <v>0</v>
      </c>
      <c r="R139" s="232"/>
      <c r="S139" s="232" t="s">
        <v>153</v>
      </c>
      <c r="T139" s="232" t="s">
        <v>194</v>
      </c>
      <c r="U139" s="232">
        <v>0</v>
      </c>
      <c r="V139" s="232">
        <f>ROUND(E139*U139,2)</f>
        <v>0</v>
      </c>
      <c r="W139" s="232"/>
      <c r="X139" s="232" t="s">
        <v>112</v>
      </c>
      <c r="Y139" s="232" t="s">
        <v>113</v>
      </c>
      <c r="Z139" s="212"/>
      <c r="AA139" s="212"/>
      <c r="AB139" s="212"/>
      <c r="AC139" s="212"/>
      <c r="AD139" s="212"/>
      <c r="AE139" s="212"/>
      <c r="AF139" s="212"/>
      <c r="AG139" s="212" t="s">
        <v>114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2" x14ac:dyDescent="0.2">
      <c r="A140" s="229"/>
      <c r="B140" s="230"/>
      <c r="C140" s="263" t="s">
        <v>246</v>
      </c>
      <c r="D140" s="234"/>
      <c r="E140" s="235">
        <v>1</v>
      </c>
      <c r="F140" s="232"/>
      <c r="G140" s="232"/>
      <c r="H140" s="232"/>
      <c r="I140" s="232"/>
      <c r="J140" s="232"/>
      <c r="K140" s="232"/>
      <c r="L140" s="232"/>
      <c r="M140" s="232"/>
      <c r="N140" s="231"/>
      <c r="O140" s="231"/>
      <c r="P140" s="231"/>
      <c r="Q140" s="231"/>
      <c r="R140" s="232"/>
      <c r="S140" s="232"/>
      <c r="T140" s="232"/>
      <c r="U140" s="232"/>
      <c r="V140" s="232"/>
      <c r="W140" s="232"/>
      <c r="X140" s="232"/>
      <c r="Y140" s="232"/>
      <c r="Z140" s="212"/>
      <c r="AA140" s="212"/>
      <c r="AB140" s="212"/>
      <c r="AC140" s="212"/>
      <c r="AD140" s="212"/>
      <c r="AE140" s="212"/>
      <c r="AF140" s="212"/>
      <c r="AG140" s="212" t="s">
        <v>116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3" x14ac:dyDescent="0.2">
      <c r="A141" s="229"/>
      <c r="B141" s="230"/>
      <c r="C141" s="263" t="s">
        <v>261</v>
      </c>
      <c r="D141" s="234"/>
      <c r="E141" s="235">
        <v>1</v>
      </c>
      <c r="F141" s="232"/>
      <c r="G141" s="232"/>
      <c r="H141" s="232"/>
      <c r="I141" s="232"/>
      <c r="J141" s="232"/>
      <c r="K141" s="232"/>
      <c r="L141" s="232"/>
      <c r="M141" s="232"/>
      <c r="N141" s="231"/>
      <c r="O141" s="231"/>
      <c r="P141" s="231"/>
      <c r="Q141" s="231"/>
      <c r="R141" s="232"/>
      <c r="S141" s="232"/>
      <c r="T141" s="232"/>
      <c r="U141" s="232"/>
      <c r="V141" s="232"/>
      <c r="W141" s="232"/>
      <c r="X141" s="232"/>
      <c r="Y141" s="232"/>
      <c r="Z141" s="212"/>
      <c r="AA141" s="212"/>
      <c r="AB141" s="212"/>
      <c r="AC141" s="212"/>
      <c r="AD141" s="212"/>
      <c r="AE141" s="212"/>
      <c r="AF141" s="212"/>
      <c r="AG141" s="212" t="s">
        <v>116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x14ac:dyDescent="0.2">
      <c r="A142" s="240" t="s">
        <v>106</v>
      </c>
      <c r="B142" s="241" t="s">
        <v>75</v>
      </c>
      <c r="C142" s="261" t="s">
        <v>76</v>
      </c>
      <c r="D142" s="242"/>
      <c r="E142" s="243"/>
      <c r="F142" s="244"/>
      <c r="G142" s="245">
        <f>SUMIF(AG143:AG150,"&lt;&gt;NOR",G143:G150)</f>
        <v>0</v>
      </c>
      <c r="H142" s="239"/>
      <c r="I142" s="239">
        <f>SUM(I143:I150)</f>
        <v>0</v>
      </c>
      <c r="J142" s="239"/>
      <c r="K142" s="239">
        <f>SUM(K143:K150)</f>
        <v>0</v>
      </c>
      <c r="L142" s="239"/>
      <c r="M142" s="239">
        <f>SUM(M143:M150)</f>
        <v>0</v>
      </c>
      <c r="N142" s="238"/>
      <c r="O142" s="238">
        <f>SUM(O143:O150)</f>
        <v>0</v>
      </c>
      <c r="P142" s="238"/>
      <c r="Q142" s="238">
        <f>SUM(Q143:Q150)</f>
        <v>0</v>
      </c>
      <c r="R142" s="239"/>
      <c r="S142" s="239"/>
      <c r="T142" s="239"/>
      <c r="U142" s="239"/>
      <c r="V142" s="239">
        <f>SUM(V143:V150)</f>
        <v>30.369999999999997</v>
      </c>
      <c r="W142" s="239"/>
      <c r="X142" s="239"/>
      <c r="Y142" s="239"/>
      <c r="AG142" t="s">
        <v>107</v>
      </c>
    </row>
    <row r="143" spans="1:60" outlineLevel="1" x14ac:dyDescent="0.2">
      <c r="A143" s="247">
        <v>43</v>
      </c>
      <c r="B143" s="248" t="s">
        <v>262</v>
      </c>
      <c r="C143" s="262" t="s">
        <v>263</v>
      </c>
      <c r="D143" s="249" t="s">
        <v>256</v>
      </c>
      <c r="E143" s="250">
        <v>41.661999999999999</v>
      </c>
      <c r="F143" s="251"/>
      <c r="G143" s="252">
        <f>ROUND(E143*F143,2)</f>
        <v>0</v>
      </c>
      <c r="H143" s="233"/>
      <c r="I143" s="232">
        <f>ROUND(E143*H143,2)</f>
        <v>0</v>
      </c>
      <c r="J143" s="233"/>
      <c r="K143" s="232">
        <f>ROUND(E143*J143,2)</f>
        <v>0</v>
      </c>
      <c r="L143" s="232">
        <v>21</v>
      </c>
      <c r="M143" s="232">
        <f>G143*(1+L143/100)</f>
        <v>0</v>
      </c>
      <c r="N143" s="231">
        <v>0</v>
      </c>
      <c r="O143" s="231">
        <f>ROUND(E143*N143,2)</f>
        <v>0</v>
      </c>
      <c r="P143" s="231">
        <v>0</v>
      </c>
      <c r="Q143" s="231">
        <f>ROUND(E143*P143,2)</f>
        <v>0</v>
      </c>
      <c r="R143" s="232"/>
      <c r="S143" s="232" t="s">
        <v>111</v>
      </c>
      <c r="T143" s="232" t="s">
        <v>111</v>
      </c>
      <c r="U143" s="232">
        <v>0</v>
      </c>
      <c r="V143" s="232">
        <f>ROUND(E143*U143,2)</f>
        <v>0</v>
      </c>
      <c r="W143" s="232"/>
      <c r="X143" s="232" t="s">
        <v>112</v>
      </c>
      <c r="Y143" s="232" t="s">
        <v>113</v>
      </c>
      <c r="Z143" s="212"/>
      <c r="AA143" s="212"/>
      <c r="AB143" s="212"/>
      <c r="AC143" s="212"/>
      <c r="AD143" s="212"/>
      <c r="AE143" s="212"/>
      <c r="AF143" s="212"/>
      <c r="AG143" s="212" t="s">
        <v>114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2" x14ac:dyDescent="0.2">
      <c r="A144" s="229"/>
      <c r="B144" s="230"/>
      <c r="C144" s="266" t="s">
        <v>264</v>
      </c>
      <c r="D144" s="259"/>
      <c r="E144" s="259"/>
      <c r="F144" s="259"/>
      <c r="G144" s="259"/>
      <c r="H144" s="232"/>
      <c r="I144" s="232"/>
      <c r="J144" s="232"/>
      <c r="K144" s="232"/>
      <c r="L144" s="232"/>
      <c r="M144" s="232"/>
      <c r="N144" s="231"/>
      <c r="O144" s="231"/>
      <c r="P144" s="231"/>
      <c r="Q144" s="231"/>
      <c r="R144" s="232"/>
      <c r="S144" s="232"/>
      <c r="T144" s="232"/>
      <c r="U144" s="232"/>
      <c r="V144" s="232"/>
      <c r="W144" s="232"/>
      <c r="X144" s="232"/>
      <c r="Y144" s="232"/>
      <c r="Z144" s="212"/>
      <c r="AA144" s="212"/>
      <c r="AB144" s="212"/>
      <c r="AC144" s="212"/>
      <c r="AD144" s="212"/>
      <c r="AE144" s="212"/>
      <c r="AF144" s="212"/>
      <c r="AG144" s="212" t="s">
        <v>265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ht="22.5" outlineLevel="1" x14ac:dyDescent="0.2">
      <c r="A145" s="247">
        <v>44</v>
      </c>
      <c r="B145" s="248" t="s">
        <v>266</v>
      </c>
      <c r="C145" s="262" t="s">
        <v>267</v>
      </c>
      <c r="D145" s="249" t="s">
        <v>256</v>
      </c>
      <c r="E145" s="250">
        <v>9.9</v>
      </c>
      <c r="F145" s="251"/>
      <c r="G145" s="252">
        <f>ROUND(E145*F145,2)</f>
        <v>0</v>
      </c>
      <c r="H145" s="233"/>
      <c r="I145" s="232">
        <f>ROUND(E145*H145,2)</f>
        <v>0</v>
      </c>
      <c r="J145" s="233"/>
      <c r="K145" s="232">
        <f>ROUND(E145*J145,2)</f>
        <v>0</v>
      </c>
      <c r="L145" s="232">
        <v>21</v>
      </c>
      <c r="M145" s="232">
        <f>G145*(1+L145/100)</f>
        <v>0</v>
      </c>
      <c r="N145" s="231">
        <v>0</v>
      </c>
      <c r="O145" s="231">
        <f>ROUND(E145*N145,2)</f>
        <v>0</v>
      </c>
      <c r="P145" s="231">
        <v>0</v>
      </c>
      <c r="Q145" s="231">
        <f>ROUND(E145*P145,2)</f>
        <v>0</v>
      </c>
      <c r="R145" s="232"/>
      <c r="S145" s="232" t="s">
        <v>111</v>
      </c>
      <c r="T145" s="232" t="s">
        <v>111</v>
      </c>
      <c r="U145" s="232">
        <v>0</v>
      </c>
      <c r="V145" s="232">
        <f>ROUND(E145*U145,2)</f>
        <v>0</v>
      </c>
      <c r="W145" s="232"/>
      <c r="X145" s="232" t="s">
        <v>112</v>
      </c>
      <c r="Y145" s="232" t="s">
        <v>113</v>
      </c>
      <c r="Z145" s="212"/>
      <c r="AA145" s="212"/>
      <c r="AB145" s="212"/>
      <c r="AC145" s="212"/>
      <c r="AD145" s="212"/>
      <c r="AE145" s="212"/>
      <c r="AF145" s="212"/>
      <c r="AG145" s="212" t="s">
        <v>114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2" x14ac:dyDescent="0.2">
      <c r="A146" s="229"/>
      <c r="B146" s="230"/>
      <c r="C146" s="266" t="s">
        <v>268</v>
      </c>
      <c r="D146" s="259"/>
      <c r="E146" s="259"/>
      <c r="F146" s="259"/>
      <c r="G146" s="259"/>
      <c r="H146" s="232"/>
      <c r="I146" s="232"/>
      <c r="J146" s="232"/>
      <c r="K146" s="232"/>
      <c r="L146" s="232"/>
      <c r="M146" s="232"/>
      <c r="N146" s="231"/>
      <c r="O146" s="231"/>
      <c r="P146" s="231"/>
      <c r="Q146" s="231"/>
      <c r="R146" s="232"/>
      <c r="S146" s="232"/>
      <c r="T146" s="232"/>
      <c r="U146" s="232"/>
      <c r="V146" s="232"/>
      <c r="W146" s="232"/>
      <c r="X146" s="232"/>
      <c r="Y146" s="232"/>
      <c r="Z146" s="212"/>
      <c r="AA146" s="212"/>
      <c r="AB146" s="212"/>
      <c r="AC146" s="212"/>
      <c r="AD146" s="212"/>
      <c r="AE146" s="212"/>
      <c r="AF146" s="212"/>
      <c r="AG146" s="212" t="s">
        <v>265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47">
        <v>45</v>
      </c>
      <c r="B147" s="248" t="s">
        <v>269</v>
      </c>
      <c r="C147" s="262" t="s">
        <v>270</v>
      </c>
      <c r="D147" s="249" t="s">
        <v>256</v>
      </c>
      <c r="E147" s="250">
        <v>51.561999999999998</v>
      </c>
      <c r="F147" s="251"/>
      <c r="G147" s="252">
        <f>ROUND(E147*F147,2)</f>
        <v>0</v>
      </c>
      <c r="H147" s="233"/>
      <c r="I147" s="232">
        <f>ROUND(E147*H147,2)</f>
        <v>0</v>
      </c>
      <c r="J147" s="233"/>
      <c r="K147" s="232">
        <f>ROUND(E147*J147,2)</f>
        <v>0</v>
      </c>
      <c r="L147" s="232">
        <v>21</v>
      </c>
      <c r="M147" s="232">
        <f>G147*(1+L147/100)</f>
        <v>0</v>
      </c>
      <c r="N147" s="231">
        <v>0</v>
      </c>
      <c r="O147" s="231">
        <f>ROUND(E147*N147,2)</f>
        <v>0</v>
      </c>
      <c r="P147" s="231">
        <v>0</v>
      </c>
      <c r="Q147" s="231">
        <f>ROUND(E147*P147,2)</f>
        <v>0</v>
      </c>
      <c r="R147" s="232"/>
      <c r="S147" s="232" t="s">
        <v>111</v>
      </c>
      <c r="T147" s="232" t="s">
        <v>111</v>
      </c>
      <c r="U147" s="232">
        <v>0.49</v>
      </c>
      <c r="V147" s="232">
        <f>ROUND(E147*U147,2)</f>
        <v>25.27</v>
      </c>
      <c r="W147" s="232"/>
      <c r="X147" s="232" t="s">
        <v>271</v>
      </c>
      <c r="Y147" s="232" t="s">
        <v>113</v>
      </c>
      <c r="Z147" s="212"/>
      <c r="AA147" s="212"/>
      <c r="AB147" s="212"/>
      <c r="AC147" s="212"/>
      <c r="AD147" s="212"/>
      <c r="AE147" s="212"/>
      <c r="AF147" s="212"/>
      <c r="AG147" s="212" t="s">
        <v>272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2" x14ac:dyDescent="0.2">
      <c r="A148" s="229"/>
      <c r="B148" s="230"/>
      <c r="C148" s="266" t="s">
        <v>273</v>
      </c>
      <c r="D148" s="259"/>
      <c r="E148" s="259"/>
      <c r="F148" s="259"/>
      <c r="G148" s="259"/>
      <c r="H148" s="232"/>
      <c r="I148" s="232"/>
      <c r="J148" s="232"/>
      <c r="K148" s="232"/>
      <c r="L148" s="232"/>
      <c r="M148" s="232"/>
      <c r="N148" s="231"/>
      <c r="O148" s="231"/>
      <c r="P148" s="231"/>
      <c r="Q148" s="231"/>
      <c r="R148" s="232"/>
      <c r="S148" s="232"/>
      <c r="T148" s="232"/>
      <c r="U148" s="232"/>
      <c r="V148" s="232"/>
      <c r="W148" s="232"/>
      <c r="X148" s="232"/>
      <c r="Y148" s="232"/>
      <c r="Z148" s="212"/>
      <c r="AA148" s="212"/>
      <c r="AB148" s="212"/>
      <c r="AC148" s="212"/>
      <c r="AD148" s="212"/>
      <c r="AE148" s="212"/>
      <c r="AF148" s="212"/>
      <c r="AG148" s="212" t="s">
        <v>265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53">
        <v>46</v>
      </c>
      <c r="B149" s="254" t="s">
        <v>274</v>
      </c>
      <c r="C149" s="265" t="s">
        <v>275</v>
      </c>
      <c r="D149" s="255" t="s">
        <v>256</v>
      </c>
      <c r="E149" s="256">
        <v>51.561999999999998</v>
      </c>
      <c r="F149" s="257"/>
      <c r="G149" s="258">
        <f>ROUND(E149*F149,2)</f>
        <v>0</v>
      </c>
      <c r="H149" s="233"/>
      <c r="I149" s="232">
        <f>ROUND(E149*H149,2)</f>
        <v>0</v>
      </c>
      <c r="J149" s="233"/>
      <c r="K149" s="232">
        <f>ROUND(E149*J149,2)</f>
        <v>0</v>
      </c>
      <c r="L149" s="232">
        <v>21</v>
      </c>
      <c r="M149" s="232">
        <f>G149*(1+L149/100)</f>
        <v>0</v>
      </c>
      <c r="N149" s="231">
        <v>0</v>
      </c>
      <c r="O149" s="231">
        <f>ROUND(E149*N149,2)</f>
        <v>0</v>
      </c>
      <c r="P149" s="231">
        <v>0</v>
      </c>
      <c r="Q149" s="231">
        <f>ROUND(E149*P149,2)</f>
        <v>0</v>
      </c>
      <c r="R149" s="232"/>
      <c r="S149" s="232" t="s">
        <v>111</v>
      </c>
      <c r="T149" s="232" t="s">
        <v>111</v>
      </c>
      <c r="U149" s="232">
        <v>0</v>
      </c>
      <c r="V149" s="232">
        <f>ROUND(E149*U149,2)</f>
        <v>0</v>
      </c>
      <c r="W149" s="232"/>
      <c r="X149" s="232" t="s">
        <v>271</v>
      </c>
      <c r="Y149" s="232" t="s">
        <v>113</v>
      </c>
      <c r="Z149" s="212"/>
      <c r="AA149" s="212"/>
      <c r="AB149" s="212"/>
      <c r="AC149" s="212"/>
      <c r="AD149" s="212"/>
      <c r="AE149" s="212"/>
      <c r="AF149" s="212"/>
      <c r="AG149" s="212" t="s">
        <v>272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53">
        <v>47</v>
      </c>
      <c r="B150" s="254" t="s">
        <v>276</v>
      </c>
      <c r="C150" s="265" t="s">
        <v>277</v>
      </c>
      <c r="D150" s="255" t="s">
        <v>256</v>
      </c>
      <c r="E150" s="256">
        <v>51.561999999999998</v>
      </c>
      <c r="F150" s="257"/>
      <c r="G150" s="258">
        <f>ROUND(E150*F150,2)</f>
        <v>0</v>
      </c>
      <c r="H150" s="233"/>
      <c r="I150" s="232">
        <f>ROUND(E150*H150,2)</f>
        <v>0</v>
      </c>
      <c r="J150" s="233"/>
      <c r="K150" s="232">
        <f>ROUND(E150*J150,2)</f>
        <v>0</v>
      </c>
      <c r="L150" s="232">
        <v>21</v>
      </c>
      <c r="M150" s="232">
        <f>G150*(1+L150/100)</f>
        <v>0</v>
      </c>
      <c r="N150" s="231">
        <v>0</v>
      </c>
      <c r="O150" s="231">
        <f>ROUND(E150*N150,2)</f>
        <v>0</v>
      </c>
      <c r="P150" s="231">
        <v>0</v>
      </c>
      <c r="Q150" s="231">
        <f>ROUND(E150*P150,2)</f>
        <v>0</v>
      </c>
      <c r="R150" s="232"/>
      <c r="S150" s="232" t="s">
        <v>111</v>
      </c>
      <c r="T150" s="232" t="s">
        <v>111</v>
      </c>
      <c r="U150" s="232">
        <v>9.9000000000000005E-2</v>
      </c>
      <c r="V150" s="232">
        <f>ROUND(E150*U150,2)</f>
        <v>5.0999999999999996</v>
      </c>
      <c r="W150" s="232"/>
      <c r="X150" s="232" t="s">
        <v>271</v>
      </c>
      <c r="Y150" s="232" t="s">
        <v>113</v>
      </c>
      <c r="Z150" s="212"/>
      <c r="AA150" s="212"/>
      <c r="AB150" s="212"/>
      <c r="AC150" s="212"/>
      <c r="AD150" s="212"/>
      <c r="AE150" s="212"/>
      <c r="AF150" s="212"/>
      <c r="AG150" s="212" t="s">
        <v>272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x14ac:dyDescent="0.2">
      <c r="A151" s="240" t="s">
        <v>106</v>
      </c>
      <c r="B151" s="241" t="s">
        <v>78</v>
      </c>
      <c r="C151" s="261" t="s">
        <v>29</v>
      </c>
      <c r="D151" s="242"/>
      <c r="E151" s="243"/>
      <c r="F151" s="244"/>
      <c r="G151" s="245">
        <f>SUMIF(AG152:AG156,"&lt;&gt;NOR",G152:G156)</f>
        <v>0</v>
      </c>
      <c r="H151" s="239"/>
      <c r="I151" s="239">
        <f>SUM(I152:I156)</f>
        <v>0</v>
      </c>
      <c r="J151" s="239"/>
      <c r="K151" s="239">
        <f>SUM(K152:K156)</f>
        <v>0</v>
      </c>
      <c r="L151" s="239"/>
      <c r="M151" s="239">
        <f>SUM(M152:M156)</f>
        <v>0</v>
      </c>
      <c r="N151" s="238"/>
      <c r="O151" s="238">
        <f>SUM(O152:O156)</f>
        <v>0</v>
      </c>
      <c r="P151" s="238"/>
      <c r="Q151" s="238">
        <f>SUM(Q152:Q156)</f>
        <v>0</v>
      </c>
      <c r="R151" s="239"/>
      <c r="S151" s="239"/>
      <c r="T151" s="239"/>
      <c r="U151" s="239"/>
      <c r="V151" s="239">
        <f>SUM(V152:V156)</f>
        <v>0</v>
      </c>
      <c r="W151" s="239"/>
      <c r="X151" s="239"/>
      <c r="Y151" s="239"/>
      <c r="AG151" t="s">
        <v>107</v>
      </c>
    </row>
    <row r="152" spans="1:60" ht="22.5" outlineLevel="1" x14ac:dyDescent="0.2">
      <c r="A152" s="253">
        <v>48</v>
      </c>
      <c r="B152" s="254" t="s">
        <v>278</v>
      </c>
      <c r="C152" s="265" t="s">
        <v>279</v>
      </c>
      <c r="D152" s="255" t="s">
        <v>280</v>
      </c>
      <c r="E152" s="256">
        <v>1</v>
      </c>
      <c r="F152" s="257"/>
      <c r="G152" s="258">
        <f>ROUND(E152*F152,2)</f>
        <v>0</v>
      </c>
      <c r="H152" s="233"/>
      <c r="I152" s="232">
        <f>ROUND(E152*H152,2)</f>
        <v>0</v>
      </c>
      <c r="J152" s="233"/>
      <c r="K152" s="232">
        <f>ROUND(E152*J152,2)</f>
        <v>0</v>
      </c>
      <c r="L152" s="232">
        <v>21</v>
      </c>
      <c r="M152" s="232">
        <f>G152*(1+L152/100)</f>
        <v>0</v>
      </c>
      <c r="N152" s="231">
        <v>0</v>
      </c>
      <c r="O152" s="231">
        <f>ROUND(E152*N152,2)</f>
        <v>0</v>
      </c>
      <c r="P152" s="231">
        <v>0</v>
      </c>
      <c r="Q152" s="231">
        <f>ROUND(E152*P152,2)</f>
        <v>0</v>
      </c>
      <c r="R152" s="232"/>
      <c r="S152" s="232" t="s">
        <v>111</v>
      </c>
      <c r="T152" s="232" t="s">
        <v>194</v>
      </c>
      <c r="U152" s="232">
        <v>0</v>
      </c>
      <c r="V152" s="232">
        <f>ROUND(E152*U152,2)</f>
        <v>0</v>
      </c>
      <c r="W152" s="232"/>
      <c r="X152" s="232" t="s">
        <v>281</v>
      </c>
      <c r="Y152" s="232" t="s">
        <v>113</v>
      </c>
      <c r="Z152" s="212"/>
      <c r="AA152" s="212"/>
      <c r="AB152" s="212"/>
      <c r="AC152" s="212"/>
      <c r="AD152" s="212"/>
      <c r="AE152" s="212"/>
      <c r="AF152" s="212"/>
      <c r="AG152" s="212" t="s">
        <v>282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47">
        <v>49</v>
      </c>
      <c r="B153" s="248" t="s">
        <v>283</v>
      </c>
      <c r="C153" s="262" t="s">
        <v>284</v>
      </c>
      <c r="D153" s="249" t="s">
        <v>280</v>
      </c>
      <c r="E153" s="250">
        <v>1</v>
      </c>
      <c r="F153" s="251"/>
      <c r="G153" s="252">
        <f>ROUND(E153*F153,2)</f>
        <v>0</v>
      </c>
      <c r="H153" s="233"/>
      <c r="I153" s="232">
        <f>ROUND(E153*H153,2)</f>
        <v>0</v>
      </c>
      <c r="J153" s="233"/>
      <c r="K153" s="232">
        <f>ROUND(E153*J153,2)</f>
        <v>0</v>
      </c>
      <c r="L153" s="232">
        <v>21</v>
      </c>
      <c r="M153" s="232">
        <f>G153*(1+L153/100)</f>
        <v>0</v>
      </c>
      <c r="N153" s="231">
        <v>0</v>
      </c>
      <c r="O153" s="231">
        <f>ROUND(E153*N153,2)</f>
        <v>0</v>
      </c>
      <c r="P153" s="231">
        <v>0</v>
      </c>
      <c r="Q153" s="231">
        <f>ROUND(E153*P153,2)</f>
        <v>0</v>
      </c>
      <c r="R153" s="232"/>
      <c r="S153" s="232" t="s">
        <v>111</v>
      </c>
      <c r="T153" s="232" t="s">
        <v>194</v>
      </c>
      <c r="U153" s="232">
        <v>0</v>
      </c>
      <c r="V153" s="232">
        <f>ROUND(E153*U153,2)</f>
        <v>0</v>
      </c>
      <c r="W153" s="232"/>
      <c r="X153" s="232" t="s">
        <v>281</v>
      </c>
      <c r="Y153" s="232" t="s">
        <v>113</v>
      </c>
      <c r="Z153" s="212"/>
      <c r="AA153" s="212"/>
      <c r="AB153" s="212"/>
      <c r="AC153" s="212"/>
      <c r="AD153" s="212"/>
      <c r="AE153" s="212"/>
      <c r="AF153" s="212"/>
      <c r="AG153" s="212" t="s">
        <v>282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2" x14ac:dyDescent="0.2">
      <c r="A154" s="229"/>
      <c r="B154" s="230"/>
      <c r="C154" s="266" t="s">
        <v>285</v>
      </c>
      <c r="D154" s="259"/>
      <c r="E154" s="259"/>
      <c r="F154" s="259"/>
      <c r="G154" s="259"/>
      <c r="H154" s="232"/>
      <c r="I154" s="232"/>
      <c r="J154" s="232"/>
      <c r="K154" s="232"/>
      <c r="L154" s="232"/>
      <c r="M154" s="232"/>
      <c r="N154" s="231"/>
      <c r="O154" s="231"/>
      <c r="P154" s="231"/>
      <c r="Q154" s="231"/>
      <c r="R154" s="232"/>
      <c r="S154" s="232"/>
      <c r="T154" s="232"/>
      <c r="U154" s="232"/>
      <c r="V154" s="232"/>
      <c r="W154" s="232"/>
      <c r="X154" s="232"/>
      <c r="Y154" s="232"/>
      <c r="Z154" s="212"/>
      <c r="AA154" s="212"/>
      <c r="AB154" s="212"/>
      <c r="AC154" s="212"/>
      <c r="AD154" s="212"/>
      <c r="AE154" s="212"/>
      <c r="AF154" s="212"/>
      <c r="AG154" s="212" t="s">
        <v>265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47">
        <v>50</v>
      </c>
      <c r="B155" s="248" t="s">
        <v>286</v>
      </c>
      <c r="C155" s="262" t="s">
        <v>287</v>
      </c>
      <c r="D155" s="249" t="s">
        <v>280</v>
      </c>
      <c r="E155" s="250">
        <v>1</v>
      </c>
      <c r="F155" s="251"/>
      <c r="G155" s="252">
        <f>ROUND(E155*F155,2)</f>
        <v>0</v>
      </c>
      <c r="H155" s="233"/>
      <c r="I155" s="232">
        <f>ROUND(E155*H155,2)</f>
        <v>0</v>
      </c>
      <c r="J155" s="233"/>
      <c r="K155" s="232">
        <f>ROUND(E155*J155,2)</f>
        <v>0</v>
      </c>
      <c r="L155" s="232">
        <v>21</v>
      </c>
      <c r="M155" s="232">
        <f>G155*(1+L155/100)</f>
        <v>0</v>
      </c>
      <c r="N155" s="231">
        <v>0</v>
      </c>
      <c r="O155" s="231">
        <f>ROUND(E155*N155,2)</f>
        <v>0</v>
      </c>
      <c r="P155" s="231">
        <v>0</v>
      </c>
      <c r="Q155" s="231">
        <f>ROUND(E155*P155,2)</f>
        <v>0</v>
      </c>
      <c r="R155" s="232"/>
      <c r="S155" s="232" t="s">
        <v>111</v>
      </c>
      <c r="T155" s="232" t="s">
        <v>194</v>
      </c>
      <c r="U155" s="232">
        <v>0</v>
      </c>
      <c r="V155" s="232">
        <f>ROUND(E155*U155,2)</f>
        <v>0</v>
      </c>
      <c r="W155" s="232"/>
      <c r="X155" s="232" t="s">
        <v>281</v>
      </c>
      <c r="Y155" s="232" t="s">
        <v>113</v>
      </c>
      <c r="Z155" s="212"/>
      <c r="AA155" s="212"/>
      <c r="AB155" s="212"/>
      <c r="AC155" s="212"/>
      <c r="AD155" s="212"/>
      <c r="AE155" s="212"/>
      <c r="AF155" s="212"/>
      <c r="AG155" s="212" t="s">
        <v>282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2" x14ac:dyDescent="0.2">
      <c r="A156" s="229"/>
      <c r="B156" s="230"/>
      <c r="C156" s="266" t="s">
        <v>288</v>
      </c>
      <c r="D156" s="259"/>
      <c r="E156" s="259"/>
      <c r="F156" s="259"/>
      <c r="G156" s="259"/>
      <c r="H156" s="232"/>
      <c r="I156" s="232"/>
      <c r="J156" s="232"/>
      <c r="K156" s="232"/>
      <c r="L156" s="232"/>
      <c r="M156" s="232"/>
      <c r="N156" s="231"/>
      <c r="O156" s="231"/>
      <c r="P156" s="231"/>
      <c r="Q156" s="231"/>
      <c r="R156" s="232"/>
      <c r="S156" s="232"/>
      <c r="T156" s="232"/>
      <c r="U156" s="232"/>
      <c r="V156" s="232"/>
      <c r="W156" s="232"/>
      <c r="X156" s="232"/>
      <c r="Y156" s="232"/>
      <c r="Z156" s="212"/>
      <c r="AA156" s="212"/>
      <c r="AB156" s="212"/>
      <c r="AC156" s="212"/>
      <c r="AD156" s="212"/>
      <c r="AE156" s="212"/>
      <c r="AF156" s="212"/>
      <c r="AG156" s="212" t="s">
        <v>265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x14ac:dyDescent="0.2">
      <c r="A157" s="240" t="s">
        <v>106</v>
      </c>
      <c r="B157" s="241" t="s">
        <v>79</v>
      </c>
      <c r="C157" s="261" t="s">
        <v>30</v>
      </c>
      <c r="D157" s="242"/>
      <c r="E157" s="243"/>
      <c r="F157" s="244"/>
      <c r="G157" s="245">
        <f>SUMIF(AG158:AG164,"&lt;&gt;NOR",G158:G164)</f>
        <v>0</v>
      </c>
      <c r="H157" s="239"/>
      <c r="I157" s="239">
        <f>SUM(I158:I164)</f>
        <v>0</v>
      </c>
      <c r="J157" s="239"/>
      <c r="K157" s="239">
        <f>SUM(K158:K164)</f>
        <v>0</v>
      </c>
      <c r="L157" s="239"/>
      <c r="M157" s="239">
        <f>SUM(M158:M164)</f>
        <v>0</v>
      </c>
      <c r="N157" s="238"/>
      <c r="O157" s="238">
        <f>SUM(O158:O164)</f>
        <v>0</v>
      </c>
      <c r="P157" s="238"/>
      <c r="Q157" s="238">
        <f>SUM(Q158:Q164)</f>
        <v>0</v>
      </c>
      <c r="R157" s="239"/>
      <c r="S157" s="239"/>
      <c r="T157" s="239"/>
      <c r="U157" s="239"/>
      <c r="V157" s="239">
        <f>SUM(V158:V164)</f>
        <v>0</v>
      </c>
      <c r="W157" s="239"/>
      <c r="X157" s="239"/>
      <c r="Y157" s="239"/>
      <c r="AG157" t="s">
        <v>107</v>
      </c>
    </row>
    <row r="158" spans="1:60" outlineLevel="1" x14ac:dyDescent="0.2">
      <c r="A158" s="253">
        <v>51</v>
      </c>
      <c r="B158" s="254" t="s">
        <v>289</v>
      </c>
      <c r="C158" s="265" t="s">
        <v>290</v>
      </c>
      <c r="D158" s="255" t="s">
        <v>291</v>
      </c>
      <c r="E158" s="256">
        <v>1</v>
      </c>
      <c r="F158" s="257"/>
      <c r="G158" s="258">
        <f>ROUND(E158*F158,2)</f>
        <v>0</v>
      </c>
      <c r="H158" s="233"/>
      <c r="I158" s="232">
        <f>ROUND(E158*H158,2)</f>
        <v>0</v>
      </c>
      <c r="J158" s="233"/>
      <c r="K158" s="232">
        <f>ROUND(E158*J158,2)</f>
        <v>0</v>
      </c>
      <c r="L158" s="232">
        <v>21</v>
      </c>
      <c r="M158" s="232">
        <f>G158*(1+L158/100)</f>
        <v>0</v>
      </c>
      <c r="N158" s="231">
        <v>0</v>
      </c>
      <c r="O158" s="231">
        <f>ROUND(E158*N158,2)</f>
        <v>0</v>
      </c>
      <c r="P158" s="231">
        <v>0</v>
      </c>
      <c r="Q158" s="231">
        <f>ROUND(E158*P158,2)</f>
        <v>0</v>
      </c>
      <c r="R158" s="232"/>
      <c r="S158" s="232" t="s">
        <v>153</v>
      </c>
      <c r="T158" s="232" t="s">
        <v>194</v>
      </c>
      <c r="U158" s="232">
        <v>0</v>
      </c>
      <c r="V158" s="232">
        <f>ROUND(E158*U158,2)</f>
        <v>0</v>
      </c>
      <c r="W158" s="232"/>
      <c r="X158" s="232" t="s">
        <v>112</v>
      </c>
      <c r="Y158" s="232" t="s">
        <v>113</v>
      </c>
      <c r="Z158" s="212"/>
      <c r="AA158" s="212"/>
      <c r="AB158" s="212"/>
      <c r="AC158" s="212"/>
      <c r="AD158" s="212"/>
      <c r="AE158" s="212"/>
      <c r="AF158" s="212"/>
      <c r="AG158" s="212" t="s">
        <v>114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47">
        <v>52</v>
      </c>
      <c r="B159" s="248" t="s">
        <v>292</v>
      </c>
      <c r="C159" s="262" t="s">
        <v>293</v>
      </c>
      <c r="D159" s="249" t="s">
        <v>280</v>
      </c>
      <c r="E159" s="250">
        <v>1</v>
      </c>
      <c r="F159" s="251"/>
      <c r="G159" s="252">
        <f>ROUND(E159*F159,2)</f>
        <v>0</v>
      </c>
      <c r="H159" s="233"/>
      <c r="I159" s="232">
        <f>ROUND(E159*H159,2)</f>
        <v>0</v>
      </c>
      <c r="J159" s="233"/>
      <c r="K159" s="232">
        <f>ROUND(E159*J159,2)</f>
        <v>0</v>
      </c>
      <c r="L159" s="232">
        <v>21</v>
      </c>
      <c r="M159" s="232">
        <f>G159*(1+L159/100)</f>
        <v>0</v>
      </c>
      <c r="N159" s="231">
        <v>0</v>
      </c>
      <c r="O159" s="231">
        <f>ROUND(E159*N159,2)</f>
        <v>0</v>
      </c>
      <c r="P159" s="231">
        <v>0</v>
      </c>
      <c r="Q159" s="231">
        <f>ROUND(E159*P159,2)</f>
        <v>0</v>
      </c>
      <c r="R159" s="232"/>
      <c r="S159" s="232" t="s">
        <v>111</v>
      </c>
      <c r="T159" s="232" t="s">
        <v>194</v>
      </c>
      <c r="U159" s="232">
        <v>0</v>
      </c>
      <c r="V159" s="232">
        <f>ROUND(E159*U159,2)</f>
        <v>0</v>
      </c>
      <c r="W159" s="232"/>
      <c r="X159" s="232" t="s">
        <v>281</v>
      </c>
      <c r="Y159" s="232" t="s">
        <v>113</v>
      </c>
      <c r="Z159" s="212"/>
      <c r="AA159" s="212"/>
      <c r="AB159" s="212"/>
      <c r="AC159" s="212"/>
      <c r="AD159" s="212"/>
      <c r="AE159" s="212"/>
      <c r="AF159" s="212"/>
      <c r="AG159" s="212" t="s">
        <v>294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ht="33.75" outlineLevel="2" x14ac:dyDescent="0.2">
      <c r="A160" s="229"/>
      <c r="B160" s="230"/>
      <c r="C160" s="266" t="s">
        <v>295</v>
      </c>
      <c r="D160" s="259"/>
      <c r="E160" s="259"/>
      <c r="F160" s="259"/>
      <c r="G160" s="259"/>
      <c r="H160" s="232"/>
      <c r="I160" s="232"/>
      <c r="J160" s="232"/>
      <c r="K160" s="232"/>
      <c r="L160" s="232"/>
      <c r="M160" s="232"/>
      <c r="N160" s="231"/>
      <c r="O160" s="231"/>
      <c r="P160" s="231"/>
      <c r="Q160" s="231"/>
      <c r="R160" s="232"/>
      <c r="S160" s="232"/>
      <c r="T160" s="232"/>
      <c r="U160" s="232"/>
      <c r="V160" s="232"/>
      <c r="W160" s="232"/>
      <c r="X160" s="232"/>
      <c r="Y160" s="232"/>
      <c r="Z160" s="212"/>
      <c r="AA160" s="212"/>
      <c r="AB160" s="212"/>
      <c r="AC160" s="212"/>
      <c r="AD160" s="212"/>
      <c r="AE160" s="212"/>
      <c r="AF160" s="212"/>
      <c r="AG160" s="212" t="s">
        <v>265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60" t="str">
        <f>C160</f>
        <v>Náklady na ztížené podmínky provádění tam, kde se vyskytují omezující vlivy konkrétního prostředí, které mají prokazatelný vliv na provádění stavebních prací, Jedná se zejména o náklady související s extrémními podmínkami místa provádění.</v>
      </c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47">
        <v>53</v>
      </c>
      <c r="B161" s="248" t="s">
        <v>296</v>
      </c>
      <c r="C161" s="262" t="s">
        <v>297</v>
      </c>
      <c r="D161" s="249" t="s">
        <v>280</v>
      </c>
      <c r="E161" s="250">
        <v>1</v>
      </c>
      <c r="F161" s="251"/>
      <c r="G161" s="252">
        <f>ROUND(E161*F161,2)</f>
        <v>0</v>
      </c>
      <c r="H161" s="233"/>
      <c r="I161" s="232">
        <f>ROUND(E161*H161,2)</f>
        <v>0</v>
      </c>
      <c r="J161" s="233"/>
      <c r="K161" s="232">
        <f>ROUND(E161*J161,2)</f>
        <v>0</v>
      </c>
      <c r="L161" s="232">
        <v>21</v>
      </c>
      <c r="M161" s="232">
        <f>G161*(1+L161/100)</f>
        <v>0</v>
      </c>
      <c r="N161" s="231">
        <v>0</v>
      </c>
      <c r="O161" s="231">
        <f>ROUND(E161*N161,2)</f>
        <v>0</v>
      </c>
      <c r="P161" s="231">
        <v>0</v>
      </c>
      <c r="Q161" s="231">
        <f>ROUND(E161*P161,2)</f>
        <v>0</v>
      </c>
      <c r="R161" s="232"/>
      <c r="S161" s="232" t="s">
        <v>111</v>
      </c>
      <c r="T161" s="232" t="s">
        <v>194</v>
      </c>
      <c r="U161" s="232">
        <v>0</v>
      </c>
      <c r="V161" s="232">
        <f>ROUND(E161*U161,2)</f>
        <v>0</v>
      </c>
      <c r="W161" s="232"/>
      <c r="X161" s="232" t="s">
        <v>281</v>
      </c>
      <c r="Y161" s="232" t="s">
        <v>113</v>
      </c>
      <c r="Z161" s="212"/>
      <c r="AA161" s="212"/>
      <c r="AB161" s="212"/>
      <c r="AC161" s="212"/>
      <c r="AD161" s="212"/>
      <c r="AE161" s="212"/>
      <c r="AF161" s="212"/>
      <c r="AG161" s="212" t="s">
        <v>282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ht="33.75" outlineLevel="2" x14ac:dyDescent="0.2">
      <c r="A162" s="229"/>
      <c r="B162" s="230"/>
      <c r="C162" s="266" t="s">
        <v>298</v>
      </c>
      <c r="D162" s="259"/>
      <c r="E162" s="259"/>
      <c r="F162" s="259"/>
      <c r="G162" s="259"/>
      <c r="H162" s="232"/>
      <c r="I162" s="232"/>
      <c r="J162" s="232"/>
      <c r="K162" s="232"/>
      <c r="L162" s="232"/>
      <c r="M162" s="232"/>
      <c r="N162" s="231"/>
      <c r="O162" s="231"/>
      <c r="P162" s="231"/>
      <c r="Q162" s="231"/>
      <c r="R162" s="232"/>
      <c r="S162" s="232"/>
      <c r="T162" s="232"/>
      <c r="U162" s="232"/>
      <c r="V162" s="232"/>
      <c r="W162" s="232"/>
      <c r="X162" s="232"/>
      <c r="Y162" s="232"/>
      <c r="Z162" s="212"/>
      <c r="AA162" s="212"/>
      <c r="AB162" s="212"/>
      <c r="AC162" s="212"/>
      <c r="AD162" s="212"/>
      <c r="AE162" s="212"/>
      <c r="AF162" s="212"/>
      <c r="AG162" s="212" t="s">
        <v>265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60" t="str">
        <f>C162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47">
        <v>54</v>
      </c>
      <c r="B163" s="248" t="s">
        <v>299</v>
      </c>
      <c r="C163" s="262" t="s">
        <v>300</v>
      </c>
      <c r="D163" s="249" t="s">
        <v>280</v>
      </c>
      <c r="E163" s="250">
        <v>1</v>
      </c>
      <c r="F163" s="251"/>
      <c r="G163" s="252">
        <f>ROUND(E163*F163,2)</f>
        <v>0</v>
      </c>
      <c r="H163" s="233"/>
      <c r="I163" s="232">
        <f>ROUND(E163*H163,2)</f>
        <v>0</v>
      </c>
      <c r="J163" s="233"/>
      <c r="K163" s="232">
        <f>ROUND(E163*J163,2)</f>
        <v>0</v>
      </c>
      <c r="L163" s="232">
        <v>21</v>
      </c>
      <c r="M163" s="232">
        <f>G163*(1+L163/100)</f>
        <v>0</v>
      </c>
      <c r="N163" s="231">
        <v>0</v>
      </c>
      <c r="O163" s="231">
        <f>ROUND(E163*N163,2)</f>
        <v>0</v>
      </c>
      <c r="P163" s="231">
        <v>0</v>
      </c>
      <c r="Q163" s="231">
        <f>ROUND(E163*P163,2)</f>
        <v>0</v>
      </c>
      <c r="R163" s="232"/>
      <c r="S163" s="232" t="s">
        <v>111</v>
      </c>
      <c r="T163" s="232" t="s">
        <v>194</v>
      </c>
      <c r="U163" s="232">
        <v>0</v>
      </c>
      <c r="V163" s="232">
        <f>ROUND(E163*U163,2)</f>
        <v>0</v>
      </c>
      <c r="W163" s="232"/>
      <c r="X163" s="232" t="s">
        <v>281</v>
      </c>
      <c r="Y163" s="232" t="s">
        <v>113</v>
      </c>
      <c r="Z163" s="212"/>
      <c r="AA163" s="212"/>
      <c r="AB163" s="212"/>
      <c r="AC163" s="212"/>
      <c r="AD163" s="212"/>
      <c r="AE163" s="212"/>
      <c r="AF163" s="212"/>
      <c r="AG163" s="212" t="s">
        <v>282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ht="22.5" outlineLevel="2" x14ac:dyDescent="0.2">
      <c r="A164" s="229"/>
      <c r="B164" s="230"/>
      <c r="C164" s="266" t="s">
        <v>301</v>
      </c>
      <c r="D164" s="259"/>
      <c r="E164" s="259"/>
      <c r="F164" s="259"/>
      <c r="G164" s="259"/>
      <c r="H164" s="232"/>
      <c r="I164" s="232"/>
      <c r="J164" s="232"/>
      <c r="K164" s="232"/>
      <c r="L164" s="232"/>
      <c r="M164" s="232"/>
      <c r="N164" s="231"/>
      <c r="O164" s="231"/>
      <c r="P164" s="231"/>
      <c r="Q164" s="231"/>
      <c r="R164" s="232"/>
      <c r="S164" s="232"/>
      <c r="T164" s="232"/>
      <c r="U164" s="232"/>
      <c r="V164" s="232"/>
      <c r="W164" s="232"/>
      <c r="X164" s="232"/>
      <c r="Y164" s="232"/>
      <c r="Z164" s="212"/>
      <c r="AA164" s="212"/>
      <c r="AB164" s="212"/>
      <c r="AC164" s="212"/>
      <c r="AD164" s="212"/>
      <c r="AE164" s="212"/>
      <c r="AF164" s="212"/>
      <c r="AG164" s="212" t="s">
        <v>265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60" t="str">
        <f>C164</f>
        <v>Náklady na vyhotovení dokumentace skutečného provedení stavby a její předání objednateli v požadované formě a požadovaném počtu.</v>
      </c>
      <c r="BB164" s="212"/>
      <c r="BC164" s="212"/>
      <c r="BD164" s="212"/>
      <c r="BE164" s="212"/>
      <c r="BF164" s="212"/>
      <c r="BG164" s="212"/>
      <c r="BH164" s="212"/>
    </row>
    <row r="165" spans="1:60" x14ac:dyDescent="0.2">
      <c r="A165" s="3"/>
      <c r="B165" s="4"/>
      <c r="C165" s="267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AE165">
        <v>12</v>
      </c>
      <c r="AF165">
        <v>21</v>
      </c>
      <c r="AG165" t="s">
        <v>92</v>
      </c>
    </row>
    <row r="166" spans="1:60" x14ac:dyDescent="0.2">
      <c r="A166" s="215"/>
      <c r="B166" s="216" t="s">
        <v>31</v>
      </c>
      <c r="C166" s="268"/>
      <c r="D166" s="217"/>
      <c r="E166" s="218"/>
      <c r="F166" s="218"/>
      <c r="G166" s="246">
        <f>G8+G39+G93+G95+G133+G136+G138+G142+G151+G157</f>
        <v>0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AE166">
        <f>SUMIF(L7:L164,AE165,G7:G164)</f>
        <v>0</v>
      </c>
      <c r="AF166">
        <f>SUMIF(L7:L164,AF165,G7:G164)</f>
        <v>0</v>
      </c>
      <c r="AG166" t="s">
        <v>302</v>
      </c>
    </row>
    <row r="167" spans="1:60" x14ac:dyDescent="0.2">
      <c r="A167" s="3"/>
      <c r="B167" s="4"/>
      <c r="C167" s="267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60" x14ac:dyDescent="0.2">
      <c r="A168" s="3"/>
      <c r="B168" s="4"/>
      <c r="C168" s="267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60" x14ac:dyDescent="0.2">
      <c r="A169" s="219" t="s">
        <v>303</v>
      </c>
      <c r="B169" s="219"/>
      <c r="C169" s="269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60" x14ac:dyDescent="0.2">
      <c r="A170" s="220"/>
      <c r="B170" s="221"/>
      <c r="C170" s="270"/>
      <c r="D170" s="221"/>
      <c r="E170" s="221"/>
      <c r="F170" s="221"/>
      <c r="G170" s="22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AG170" t="s">
        <v>304</v>
      </c>
    </row>
    <row r="171" spans="1:60" x14ac:dyDescent="0.2">
      <c r="A171" s="223"/>
      <c r="B171" s="224"/>
      <c r="C171" s="271"/>
      <c r="D171" s="224"/>
      <c r="E171" s="224"/>
      <c r="F171" s="224"/>
      <c r="G171" s="225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60" x14ac:dyDescent="0.2">
      <c r="A172" s="223"/>
      <c r="B172" s="224"/>
      <c r="C172" s="271"/>
      <c r="D172" s="224"/>
      <c r="E172" s="224"/>
      <c r="F172" s="224"/>
      <c r="G172" s="225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60" x14ac:dyDescent="0.2">
      <c r="A173" s="223"/>
      <c r="B173" s="224"/>
      <c r="C173" s="271"/>
      <c r="D173" s="224"/>
      <c r="E173" s="224"/>
      <c r="F173" s="224"/>
      <c r="G173" s="225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60" x14ac:dyDescent="0.2">
      <c r="A174" s="226"/>
      <c r="B174" s="227"/>
      <c r="C174" s="272"/>
      <c r="D174" s="227"/>
      <c r="E174" s="227"/>
      <c r="F174" s="227"/>
      <c r="G174" s="228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60" x14ac:dyDescent="0.2">
      <c r="A175" s="3"/>
      <c r="B175" s="4"/>
      <c r="C175" s="267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60" x14ac:dyDescent="0.2">
      <c r="C176" s="273"/>
      <c r="D176" s="10"/>
      <c r="AG176" t="s">
        <v>305</v>
      </c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4">
    <mergeCell ref="C156:G156"/>
    <mergeCell ref="C160:G160"/>
    <mergeCell ref="C162:G162"/>
    <mergeCell ref="C164:G164"/>
    <mergeCell ref="A1:G1"/>
    <mergeCell ref="C2:G2"/>
    <mergeCell ref="C3:G3"/>
    <mergeCell ref="C4:G4"/>
    <mergeCell ref="A169:C169"/>
    <mergeCell ref="A170:G174"/>
    <mergeCell ref="C144:G144"/>
    <mergeCell ref="C146:G146"/>
    <mergeCell ref="C148:G148"/>
    <mergeCell ref="C154:G154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Šťastný</dc:creator>
  <cp:lastModifiedBy>Jiří Šťastný</cp:lastModifiedBy>
  <cp:lastPrinted>2019-03-19T12:27:02Z</cp:lastPrinted>
  <dcterms:created xsi:type="dcterms:W3CDTF">2009-04-08T07:15:50Z</dcterms:created>
  <dcterms:modified xsi:type="dcterms:W3CDTF">2024-02-27T19:12:23Z</dcterms:modified>
</cp:coreProperties>
</file>