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aveExternalLinkValues="0"/>
  <mc:AlternateContent xmlns:mc="http://schemas.openxmlformats.org/markup-compatibility/2006">
    <mc:Choice Requires="x15">
      <x15ac:absPath xmlns:x15ac="http://schemas.microsoft.com/office/spreadsheetml/2010/11/ac" url="O:\Višňové\Komunikace Kopeček\"/>
    </mc:Choice>
  </mc:AlternateContent>
  <xr:revisionPtr revIDLastSave="0" documentId="13_ncr:1_{783342D7-B4FB-4DE1-AF52-EF840357C5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ycí list" sheetId="1" r:id="rId1"/>
    <sheet name="Rekapitulace objektů" sheetId="2" r:id="rId2"/>
    <sheet name="Položkový rozpoč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7" i="3" l="1"/>
  <c r="I75" i="3" s="1"/>
  <c r="I74" i="3"/>
  <c r="I73" i="3"/>
  <c r="J73" i="3" s="1"/>
  <c r="K73" i="3" s="1"/>
  <c r="I72" i="3"/>
  <c r="J72" i="3" s="1"/>
  <c r="K72" i="3" s="1"/>
  <c r="I71" i="3"/>
  <c r="J71" i="3" s="1"/>
  <c r="K71" i="3" s="1"/>
  <c r="I70" i="3"/>
  <c r="I69" i="3"/>
  <c r="J69" i="3" s="1"/>
  <c r="K69" i="3" s="1"/>
  <c r="I68" i="3"/>
  <c r="J68" i="3" s="1"/>
  <c r="K68" i="3" s="1"/>
  <c r="I67" i="3"/>
  <c r="J67" i="3" s="1"/>
  <c r="K67" i="3" s="1"/>
  <c r="I66" i="3"/>
  <c r="I65" i="3"/>
  <c r="J65" i="3" s="1"/>
  <c r="K65" i="3" s="1"/>
  <c r="I64" i="3"/>
  <c r="J64" i="3" s="1"/>
  <c r="K64" i="3" s="1"/>
  <c r="I63" i="3"/>
  <c r="J63" i="3" s="1"/>
  <c r="K63" i="3" s="1"/>
  <c r="I62" i="3"/>
  <c r="I59" i="3"/>
  <c r="J59" i="3" s="1"/>
  <c r="K59" i="3" s="1"/>
  <c r="I58" i="3"/>
  <c r="I57" i="3"/>
  <c r="J57" i="3" s="1"/>
  <c r="I56" i="3"/>
  <c r="J56" i="3" s="1"/>
  <c r="K56" i="3" s="1"/>
  <c r="I53" i="3"/>
  <c r="J53" i="3" s="1"/>
  <c r="K53" i="3" s="1"/>
  <c r="I52" i="3"/>
  <c r="J52" i="3" s="1"/>
  <c r="K52" i="3" s="1"/>
  <c r="I51" i="3"/>
  <c r="J51" i="3" s="1"/>
  <c r="K51" i="3" s="1"/>
  <c r="I50" i="3"/>
  <c r="I49" i="3"/>
  <c r="J49" i="3" s="1"/>
  <c r="K49" i="3" s="1"/>
  <c r="I48" i="3"/>
  <c r="J48" i="3" s="1"/>
  <c r="I47" i="3"/>
  <c r="J47" i="3" s="1"/>
  <c r="K47" i="3" s="1"/>
  <c r="I46" i="3"/>
  <c r="I45" i="3"/>
  <c r="J45" i="3" s="1"/>
  <c r="K45" i="3" s="1"/>
  <c r="I44" i="3"/>
  <c r="J44" i="3" s="1"/>
  <c r="I43" i="3"/>
  <c r="J43" i="3" s="1"/>
  <c r="K43" i="3" s="1"/>
  <c r="I42" i="3"/>
  <c r="J41" i="3"/>
  <c r="I41" i="3"/>
  <c r="I38" i="3"/>
  <c r="I37" i="3"/>
  <c r="J37" i="3" s="1"/>
  <c r="K37" i="3" s="1"/>
  <c r="I36" i="3"/>
  <c r="J36" i="3" s="1"/>
  <c r="I35" i="3"/>
  <c r="J35" i="3" s="1"/>
  <c r="K35" i="3" s="1"/>
  <c r="I34" i="3"/>
  <c r="I31" i="3"/>
  <c r="J31" i="3" s="1"/>
  <c r="K31" i="3" s="1"/>
  <c r="I30" i="3"/>
  <c r="I29" i="3"/>
  <c r="J29" i="3" s="1"/>
  <c r="K29" i="3" s="1"/>
  <c r="I28" i="3"/>
  <c r="I27" i="3"/>
  <c r="J27" i="3" s="1"/>
  <c r="K27" i="3" s="1"/>
  <c r="I26" i="3"/>
  <c r="I25" i="3"/>
  <c r="J25" i="3" s="1"/>
  <c r="K25" i="3" s="1"/>
  <c r="I24" i="3"/>
  <c r="J24" i="3" s="1"/>
  <c r="I23" i="3"/>
  <c r="J23" i="3" s="1"/>
  <c r="K23" i="3" s="1"/>
  <c r="I22" i="3"/>
  <c r="I21" i="3"/>
  <c r="J21" i="3" s="1"/>
  <c r="K21" i="3" s="1"/>
  <c r="I20" i="3"/>
  <c r="J20" i="3" s="1"/>
  <c r="I19" i="3"/>
  <c r="J19" i="3" s="1"/>
  <c r="K19" i="3" s="1"/>
  <c r="I18" i="3"/>
  <c r="I15" i="3"/>
  <c r="J15" i="3" s="1"/>
  <c r="K15" i="3" s="1"/>
  <c r="I14" i="3"/>
  <c r="I13" i="3"/>
  <c r="J13" i="3" s="1"/>
  <c r="K13" i="3" s="1"/>
  <c r="I12" i="3"/>
  <c r="I11" i="3"/>
  <c r="J11" i="3" s="1"/>
  <c r="K11" i="3" s="1"/>
  <c r="I10" i="3"/>
  <c r="I54" i="3" l="1"/>
  <c r="J77" i="3"/>
  <c r="J75" i="3" s="1"/>
  <c r="J12" i="3"/>
  <c r="K12" i="3" s="1"/>
  <c r="J28" i="3"/>
  <c r="K28" i="3" s="1"/>
  <c r="I39" i="3"/>
  <c r="K48" i="3"/>
  <c r="K20" i="3"/>
  <c r="K44" i="3"/>
  <c r="K36" i="3"/>
  <c r="K24" i="3"/>
  <c r="J46" i="3"/>
  <c r="K46" i="3" s="1"/>
  <c r="J22" i="3"/>
  <c r="K22" i="3" s="1"/>
  <c r="J70" i="3"/>
  <c r="K70" i="3" s="1"/>
  <c r="J14" i="3"/>
  <c r="K14" i="3" s="1"/>
  <c r="M54" i="3"/>
  <c r="G12" i="2"/>
  <c r="J30" i="3"/>
  <c r="K30" i="3" s="1"/>
  <c r="I16" i="3"/>
  <c r="J18" i="3"/>
  <c r="K57" i="3"/>
  <c r="J66" i="3"/>
  <c r="K66" i="3" s="1"/>
  <c r="I8" i="3"/>
  <c r="J10" i="3"/>
  <c r="K10" i="3" s="1"/>
  <c r="I32" i="3"/>
  <c r="J34" i="3"/>
  <c r="J50" i="3"/>
  <c r="J58" i="3"/>
  <c r="K58" i="3" s="1"/>
  <c r="J38" i="3"/>
  <c r="K38" i="3" s="1"/>
  <c r="K41" i="3"/>
  <c r="J42" i="3"/>
  <c r="K42" i="3" s="1"/>
  <c r="J26" i="3"/>
  <c r="K26" i="3" s="1"/>
  <c r="J74" i="3"/>
  <c r="K74" i="3" s="1"/>
  <c r="G14" i="2"/>
  <c r="M75" i="3"/>
  <c r="I60" i="3"/>
  <c r="J62" i="3"/>
  <c r="K54" i="3" l="1"/>
  <c r="O54" i="3" s="1"/>
  <c r="K77" i="3"/>
  <c r="K75" i="3" s="1"/>
  <c r="O75" i="3" s="1"/>
  <c r="J54" i="3"/>
  <c r="N54" i="3" s="1"/>
  <c r="J39" i="3"/>
  <c r="N39" i="3" s="1"/>
  <c r="J32" i="3"/>
  <c r="M39" i="3"/>
  <c r="G11" i="2"/>
  <c r="N75" i="3"/>
  <c r="H14" i="2"/>
  <c r="K34" i="3"/>
  <c r="K32" i="3" s="1"/>
  <c r="J16" i="3"/>
  <c r="K50" i="3"/>
  <c r="K39" i="3" s="1"/>
  <c r="H10" i="2"/>
  <c r="N32" i="3"/>
  <c r="M32" i="3"/>
  <c r="G10" i="2"/>
  <c r="K18" i="3"/>
  <c r="K16" i="3" s="1"/>
  <c r="J8" i="3"/>
  <c r="M16" i="3"/>
  <c r="G9" i="2"/>
  <c r="K8" i="3"/>
  <c r="J60" i="3"/>
  <c r="M8" i="3"/>
  <c r="G8" i="2"/>
  <c r="I7" i="3"/>
  <c r="K62" i="3"/>
  <c r="K60" i="3" s="1"/>
  <c r="M60" i="3"/>
  <c r="G13" i="2"/>
  <c r="I12" i="2" l="1"/>
  <c r="H12" i="2"/>
  <c r="H11" i="2"/>
  <c r="I14" i="2"/>
  <c r="O39" i="3"/>
  <c r="I11" i="2"/>
  <c r="H8" i="2"/>
  <c r="J7" i="3"/>
  <c r="N8" i="3"/>
  <c r="H9" i="2"/>
  <c r="N16" i="3"/>
  <c r="I9" i="2"/>
  <c r="O16" i="3"/>
  <c r="O32" i="3"/>
  <c r="I10" i="2"/>
  <c r="D11" i="1"/>
  <c r="D20" i="1" s="1"/>
  <c r="M7" i="3"/>
  <c r="G7" i="2"/>
  <c r="I8" i="2"/>
  <c r="K7" i="3"/>
  <c r="O8" i="3"/>
  <c r="H13" i="2"/>
  <c r="N60" i="3"/>
  <c r="I13" i="2"/>
  <c r="O60" i="3"/>
  <c r="D12" i="1" l="1"/>
  <c r="H7" i="2"/>
  <c r="N7" i="3"/>
  <c r="O7" i="3"/>
  <c r="I7" i="2"/>
  <c r="D13" i="1"/>
</calcChain>
</file>

<file path=xl/sharedStrings.xml><?xml version="1.0" encoding="utf-8"?>
<sst xmlns="http://schemas.openxmlformats.org/spreadsheetml/2006/main" count="355" uniqueCount="213">
  <si>
    <t>KRYCÍ LIST</t>
  </si>
  <si>
    <t/>
  </si>
  <si>
    <t>Objednatel:</t>
  </si>
  <si>
    <t>Zhotovitel dokumentace:</t>
  </si>
  <si>
    <t>Zhotovitel:</t>
  </si>
  <si>
    <t>Základní cena:</t>
  </si>
  <si>
    <t>Celkem Odbyt:</t>
  </si>
  <si>
    <t>DPH:</t>
  </si>
  <si>
    <t>Celkem Odbyt s DPH:</t>
  </si>
  <si>
    <t>Měrné jednotky:</t>
  </si>
  <si>
    <t>Počet měrných jednotek:</t>
  </si>
  <si>
    <t>Náklad na měrnou jedn.:</t>
  </si>
  <si>
    <t>Vypracoval zadání:</t>
  </si>
  <si>
    <t>Vypracoval nabídku:</t>
  </si>
  <si>
    <t>Datum zadání:</t>
  </si>
  <si>
    <t>Datum vypracování nabídky:</t>
  </si>
  <si>
    <t>Rekapitulace</t>
  </si>
  <si>
    <t>Celkem</t>
  </si>
  <si>
    <t>DPH</t>
  </si>
  <si>
    <t>Celkem s DPH</t>
  </si>
  <si>
    <t>0 - Všeobecné konstrukce a práce</t>
  </si>
  <si>
    <t>1 - Zemní práce</t>
  </si>
  <si>
    <t>2 - Základy</t>
  </si>
  <si>
    <t>5 - Komunikace</t>
  </si>
  <si>
    <t>8 - Trubní vedení</t>
  </si>
  <si>
    <t>9 - Ostatní konstrukce a práce</t>
  </si>
  <si>
    <t>99 - Přesun hmot</t>
  </si>
  <si>
    <t>Položkový rozpočet</t>
  </si>
  <si>
    <t>Poř.č.</t>
  </si>
  <si>
    <t>Položka</t>
  </si>
  <si>
    <t>Text</t>
  </si>
  <si>
    <t>MJ</t>
  </si>
  <si>
    <t>Počet</t>
  </si>
  <si>
    <t>Sazba DPH</t>
  </si>
  <si>
    <t>Jednotková cena</t>
  </si>
  <si>
    <t>001</t>
  </si>
  <si>
    <t>012002000</t>
  </si>
  <si>
    <t>Geodetické práce před výstavbou</t>
  </si>
  <si>
    <t>KPL</t>
  </si>
  <si>
    <t>002</t>
  </si>
  <si>
    <t>012303000</t>
  </si>
  <si>
    <t>Geodetické práce po výstavbě</t>
  </si>
  <si>
    <t>003</t>
  </si>
  <si>
    <t>034002000</t>
  </si>
  <si>
    <t>Zařízení staveniště</t>
  </si>
  <si>
    <t>004</t>
  </si>
  <si>
    <t>012403000</t>
  </si>
  <si>
    <t>Vytyčení stávajících sítí</t>
  </si>
  <si>
    <t>005</t>
  </si>
  <si>
    <t>072002000</t>
  </si>
  <si>
    <t>Dopravně informační opatření</t>
  </si>
  <si>
    <t>006</t>
  </si>
  <si>
    <t>043103000</t>
  </si>
  <si>
    <t>Zkoušky bez rozlišení</t>
  </si>
  <si>
    <t>007</t>
  </si>
  <si>
    <t>113108410R00</t>
  </si>
  <si>
    <t>Odstranění asfaltové vrstvy pl.nad 50 m2, tl.10 cm</t>
  </si>
  <si>
    <t>m2</t>
  </si>
  <si>
    <t>008</t>
  </si>
  <si>
    <t>120901122R00</t>
  </si>
  <si>
    <t>Bourání konstrukcí z betonu prokl.kam. v odkopávk.</t>
  </si>
  <si>
    <t>M3</t>
  </si>
  <si>
    <t>009</t>
  </si>
  <si>
    <t>122202201R00</t>
  </si>
  <si>
    <t>Odkopávky pro silnice v hor. 3 do 100 m3</t>
  </si>
  <si>
    <t>010</t>
  </si>
  <si>
    <t>122202209R00</t>
  </si>
  <si>
    <t>Příplatek za lepivost - odkop. pro silnice v hor.3</t>
  </si>
  <si>
    <t>011</t>
  </si>
  <si>
    <t>132201212R00</t>
  </si>
  <si>
    <t>Hloubení rýh š.do 200 cm hor.3 do 1000m3,STROJNĚ</t>
  </si>
  <si>
    <t>012</t>
  </si>
  <si>
    <t>132201219R00</t>
  </si>
  <si>
    <t>Přípl.za lepivost,hloubení rýh 200cm,hor.3,STROJNĚ</t>
  </si>
  <si>
    <t>013</t>
  </si>
  <si>
    <t>120001101R00</t>
  </si>
  <si>
    <t>Příplatek za ztížení vykopávky v blízkosti vedení</t>
  </si>
  <si>
    <t>014</t>
  </si>
  <si>
    <t>162701105R00</t>
  </si>
  <si>
    <t>Vodorovné přemístění výkopku z hor.1-4 do 10000 m</t>
  </si>
  <si>
    <t>015</t>
  </si>
  <si>
    <t>162701109R00</t>
  </si>
  <si>
    <t>Příplatek k vod. přemístění hor.1-4 za další 1 km</t>
  </si>
  <si>
    <t>016</t>
  </si>
  <si>
    <t>171101141R00</t>
  </si>
  <si>
    <t>Násyp pro silnice a železnice v množství 0,75 m3/m</t>
  </si>
  <si>
    <t>017</t>
  </si>
  <si>
    <t>583320881</t>
  </si>
  <si>
    <t>Materiál vhodný do násypu</t>
  </si>
  <si>
    <t>t</t>
  </si>
  <si>
    <t>018</t>
  </si>
  <si>
    <t>171201201R00</t>
  </si>
  <si>
    <t>Uložení sypaniny na skl.-sypanina na výšku přes 2m</t>
  </si>
  <si>
    <t>019</t>
  </si>
  <si>
    <t>199000005R00</t>
  </si>
  <si>
    <t>Poplatek za skládku zeminy 1- 4, č. dle katal. odpadů 17 05 04</t>
  </si>
  <si>
    <t>020</t>
  </si>
  <si>
    <t>181101102R00</t>
  </si>
  <si>
    <t>Úprava pláně v zářezech v hor. 1-4, se zhutněním</t>
  </si>
  <si>
    <t>021</t>
  </si>
  <si>
    <t>274313711R00</t>
  </si>
  <si>
    <t>Beton základových pasů prostý C 25/30</t>
  </si>
  <si>
    <t>022</t>
  </si>
  <si>
    <t>273361821R00</t>
  </si>
  <si>
    <t>Výztuž základových desek z betonářské oceli B500B (10 505)</t>
  </si>
  <si>
    <t>023</t>
  </si>
  <si>
    <t>274351215R00</t>
  </si>
  <si>
    <t>Bednění stěn základových pasů - zřízení</t>
  </si>
  <si>
    <t>024</t>
  </si>
  <si>
    <t>274351216R00</t>
  </si>
  <si>
    <t>Bednění stěn základových pasů - odstranění</t>
  </si>
  <si>
    <t>025</t>
  </si>
  <si>
    <t>274272140R00</t>
  </si>
  <si>
    <t>Zdivo základové z bednicích tvárnic, tl. 300 mm</t>
  </si>
  <si>
    <t>026</t>
  </si>
  <si>
    <t>566111123R00</t>
  </si>
  <si>
    <t>Recyklace asf. za studena, tl. 0,20 m, do 5000 m2</t>
  </si>
  <si>
    <t>027</t>
  </si>
  <si>
    <t>58522150</t>
  </si>
  <si>
    <t>Cement struskoportlandský CEM II/B - S 32,5 R, VL</t>
  </si>
  <si>
    <t>028</t>
  </si>
  <si>
    <t>11162540</t>
  </si>
  <si>
    <t>Emulze asfaltová kationaktivní KATEBIT S 60</t>
  </si>
  <si>
    <t>029</t>
  </si>
  <si>
    <t>573111112R00</t>
  </si>
  <si>
    <t>Postřik živičný infiltr.+ posyp,z asfaltu 1 kg/m2</t>
  </si>
  <si>
    <t>030</t>
  </si>
  <si>
    <t>577142112R00</t>
  </si>
  <si>
    <t>Beton asfaltový ACO 11+, ACO 16+, nad 3 m, tl.5 cm</t>
  </si>
  <si>
    <t>031</t>
  </si>
  <si>
    <t>566301111R00</t>
  </si>
  <si>
    <t>Úprava krytu kamenivem drceným do 0,06 m3/m2</t>
  </si>
  <si>
    <t>032</t>
  </si>
  <si>
    <t>572753111R00</t>
  </si>
  <si>
    <t>Vyrovnání povrchu krytů asfaltovým betonem</t>
  </si>
  <si>
    <t>033</t>
  </si>
  <si>
    <t>564871111R00</t>
  </si>
  <si>
    <t>Podklad ze štěrkodrti po zhutnění tloušťky 25 cm</t>
  </si>
  <si>
    <t>034</t>
  </si>
  <si>
    <t>596215040R00</t>
  </si>
  <si>
    <t>Kladení zámkové dlažby tl. 8 cm do drtě tl. 4 cm</t>
  </si>
  <si>
    <t>035</t>
  </si>
  <si>
    <t>592452655</t>
  </si>
  <si>
    <t>Dlažba BEST KLASIKO přírodní 20x10x8</t>
  </si>
  <si>
    <t>036</t>
  </si>
  <si>
    <t>Podklad ze štěrkodrti po zhutnění tloušťky 25 cm - parkoviště</t>
  </si>
  <si>
    <t>037</t>
  </si>
  <si>
    <t>596921112R00</t>
  </si>
  <si>
    <t>Kladení bet.veget. dlaždic,lože 30 mm,pl.do 100 m2</t>
  </si>
  <si>
    <t>038</t>
  </si>
  <si>
    <t>59248130</t>
  </si>
  <si>
    <t>Dlažba vegetační LORA LOR 24/24/8 II nat</t>
  </si>
  <si>
    <t>KUS</t>
  </si>
  <si>
    <t>039</t>
  </si>
  <si>
    <t>831350012RA0</t>
  </si>
  <si>
    <t>Kanalizace z trub PVC hrdlových D 160 mm</t>
  </si>
  <si>
    <t>m</t>
  </si>
  <si>
    <t>040</t>
  </si>
  <si>
    <t>899231111R00</t>
  </si>
  <si>
    <t>Výšková úprava vstupu do 20 cm, zvýšení mříže</t>
  </si>
  <si>
    <t>041</t>
  </si>
  <si>
    <t>899331111R00</t>
  </si>
  <si>
    <t>Výšková úprava vstupu do 20 cm, zvýšení poklopu</t>
  </si>
  <si>
    <t>042</t>
  </si>
  <si>
    <t>721242115R00</t>
  </si>
  <si>
    <t>Lapač střešních splavenin litinový, DN 100 mm</t>
  </si>
  <si>
    <t>043</t>
  </si>
  <si>
    <t>597101113R00</t>
  </si>
  <si>
    <t>Montáž odvodňovacího žlabu - polymerbeton D 400</t>
  </si>
  <si>
    <t>044</t>
  </si>
  <si>
    <t>597092211R00</t>
  </si>
  <si>
    <t>Žlab odvodňovací ACO V 150 S, dl.1000 mm,A15,B125</t>
  </si>
  <si>
    <t>045</t>
  </si>
  <si>
    <t>917862111R00</t>
  </si>
  <si>
    <t>Osazení stojat. obrub.bet. s opěrou,lože z C 12/15</t>
  </si>
  <si>
    <t>046</t>
  </si>
  <si>
    <t>59217472</t>
  </si>
  <si>
    <t>Obrubník silniční výška 250 mm, 1000 x 150 mm šedý</t>
  </si>
  <si>
    <t>047</t>
  </si>
  <si>
    <t>59217001</t>
  </si>
  <si>
    <t>Obrubník parkový betonový 100 x 250 x 1000 mm přírodní</t>
  </si>
  <si>
    <t>048</t>
  </si>
  <si>
    <t>919735112R00</t>
  </si>
  <si>
    <t>Řezání stávajícího živičného krytu tl. 5 - 10 cm</t>
  </si>
  <si>
    <t>049</t>
  </si>
  <si>
    <t>919731122R00</t>
  </si>
  <si>
    <t>Zarovnání styčné plochy živičné tl. do 10 cm</t>
  </si>
  <si>
    <t>050</t>
  </si>
  <si>
    <t>928621011R00</t>
  </si>
  <si>
    <t>Zálivka asfaltová</t>
  </si>
  <si>
    <t>051</t>
  </si>
  <si>
    <t>979082213R00</t>
  </si>
  <si>
    <t>Vodorovná doprava suti po suchu do 1 km</t>
  </si>
  <si>
    <t>052</t>
  </si>
  <si>
    <t>979082219R00</t>
  </si>
  <si>
    <t>Příplatek za dopravu suti po suchu za další 1 km</t>
  </si>
  <si>
    <t>053</t>
  </si>
  <si>
    <t>979093111R00</t>
  </si>
  <si>
    <t>Uložení suti na skládku bez zhutnění</t>
  </si>
  <si>
    <t>054</t>
  </si>
  <si>
    <t>979999981R00</t>
  </si>
  <si>
    <t>Poplatek za recyklaci betonu kusovost do 1600 cm2 (skup.170101)</t>
  </si>
  <si>
    <t>055</t>
  </si>
  <si>
    <t>979999995R00</t>
  </si>
  <si>
    <t>Poplatek za recyklaci asfaltu, kusovost do 1600 cm2, (skup.170302)</t>
  </si>
  <si>
    <t>056</t>
  </si>
  <si>
    <t>998225111R00</t>
  </si>
  <si>
    <t>Přesun hmot, pozemní komunikace, kryt živičný</t>
  </si>
  <si>
    <t>Stavba: Višňové – Komunikace Na kopečku</t>
  </si>
  <si>
    <t>Višňové – Komunikace Na kopečku</t>
  </si>
  <si>
    <t>MĚSTYS VIŠŇOVÉ</t>
  </si>
  <si>
    <t>Vodárenská akciová společnost, a.s.</t>
  </si>
  <si>
    <t>Miroslava Zedníková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</si>
</sst>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15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9" fontId="17" fillId="0" borderId="20" xfId="0" applyNumberFormat="1" applyFont="1" applyBorder="1" applyAlignment="1">
      <alignment horizontal="center" vertical="center"/>
    </xf>
  </cellStyleXfs>
  <cellXfs count="92">
    <xf numFmtId="0" fontId="2" fillId="0" borderId="0" xfId="0" applyFont="1"/>
    <xf numFmtId="49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5" fillId="0" borderId="1" xfId="0" applyFont="1" applyBorder="1"/>
    <xf numFmtId="49" fontId="6" fillId="3" borderId="2" xfId="0" applyNumberFormat="1" applyFont="1" applyFill="1" applyBorder="1" applyAlignment="1">
      <alignment horizontal="left" vertical="center"/>
    </xf>
    <xf numFmtId="0" fontId="2" fillId="3" borderId="0" xfId="0" applyFont="1" applyFill="1"/>
    <xf numFmtId="49" fontId="6" fillId="3" borderId="0" xfId="0" applyNumberFormat="1" applyFont="1" applyFill="1" applyAlignment="1">
      <alignment horizontal="left" vertical="center"/>
    </xf>
    <xf numFmtId="49" fontId="6" fillId="3" borderId="3" xfId="0" applyNumberFormat="1" applyFont="1" applyFill="1" applyBorder="1" applyAlignment="1">
      <alignment horizontal="left" vertical="center"/>
    </xf>
    <xf numFmtId="49" fontId="7" fillId="4" borderId="0" xfId="0" applyNumberFormat="1" applyFont="1" applyFill="1" applyAlignment="1">
      <alignment horizontal="right" vertical="center"/>
    </xf>
    <xf numFmtId="4" fontId="7" fillId="4" borderId="0" xfId="0" applyNumberFormat="1" applyFont="1" applyFill="1" applyAlignment="1">
      <alignment horizontal="right" vertical="center"/>
    </xf>
    <xf numFmtId="49" fontId="8" fillId="3" borderId="4" xfId="0" applyNumberFormat="1" applyFont="1" applyFill="1" applyBorder="1" applyAlignment="1">
      <alignment horizontal="left" vertical="center"/>
    </xf>
    <xf numFmtId="4" fontId="8" fillId="3" borderId="4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49" fontId="8" fillId="3" borderId="5" xfId="0" applyNumberFormat="1" applyFont="1" applyFill="1" applyBorder="1" applyAlignment="1">
      <alignment horizontal="left" vertical="center"/>
    </xf>
    <xf numFmtId="49" fontId="9" fillId="5" borderId="2" xfId="0" applyNumberFormat="1" applyFont="1" applyFill="1" applyBorder="1" applyAlignment="1">
      <alignment horizontal="right" vertical="center"/>
    </xf>
    <xf numFmtId="49" fontId="9" fillId="5" borderId="3" xfId="0" applyNumberFormat="1" applyFont="1" applyFill="1" applyBorder="1" applyAlignment="1">
      <alignment horizontal="right" vertical="center"/>
    </xf>
    <xf numFmtId="49" fontId="9" fillId="3" borderId="2" xfId="0" applyNumberFormat="1" applyFont="1" applyFill="1" applyBorder="1" applyAlignment="1">
      <alignment horizontal="right" vertical="center"/>
    </xf>
    <xf numFmtId="49" fontId="9" fillId="3" borderId="0" xfId="0" applyNumberFormat="1" applyFont="1" applyFill="1" applyAlignment="1">
      <alignment horizontal="right" vertical="center"/>
    </xf>
    <xf numFmtId="49" fontId="9" fillId="3" borderId="3" xfId="0" applyNumberFormat="1" applyFont="1" applyFill="1" applyBorder="1" applyAlignment="1">
      <alignment horizontal="right" vertical="center"/>
    </xf>
    <xf numFmtId="164" fontId="10" fillId="5" borderId="3" xfId="0" applyNumberFormat="1" applyFont="1" applyFill="1" applyBorder="1" applyAlignment="1">
      <alignment horizontal="left" vertical="center"/>
    </xf>
    <xf numFmtId="49" fontId="10" fillId="5" borderId="2" xfId="0" applyNumberFormat="1" applyFont="1" applyFill="1" applyBorder="1" applyAlignment="1">
      <alignment horizontal="left" vertical="center"/>
    </xf>
    <xf numFmtId="164" fontId="11" fillId="5" borderId="3" xfId="0" applyNumberFormat="1" applyFont="1" applyFill="1" applyBorder="1" applyAlignment="1">
      <alignment horizontal="left" vertical="center"/>
    </xf>
    <xf numFmtId="49" fontId="10" fillId="5" borderId="4" xfId="0" applyNumberFormat="1" applyFont="1" applyFill="1" applyBorder="1" applyAlignment="1">
      <alignment horizontal="left" vertical="center"/>
    </xf>
    <xf numFmtId="164" fontId="11" fillId="5" borderId="6" xfId="0" applyNumberFormat="1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49" fontId="4" fillId="5" borderId="4" xfId="0" applyNumberFormat="1" applyFont="1" applyFill="1" applyBorder="1" applyAlignment="1">
      <alignment horizontal="left" vertical="center"/>
    </xf>
    <xf numFmtId="49" fontId="4" fillId="5" borderId="7" xfId="0" applyNumberFormat="1" applyFont="1" applyFill="1" applyBorder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49" fontId="4" fillId="6" borderId="6" xfId="0" applyNumberFormat="1" applyFont="1" applyFill="1" applyBorder="1" applyAlignment="1">
      <alignment horizontal="left" vertical="center"/>
    </xf>
    <xf numFmtId="49" fontId="4" fillId="6" borderId="6" xfId="0" applyNumberFormat="1" applyFont="1" applyFill="1" applyBorder="1" applyAlignment="1">
      <alignment horizontal="right" vertical="center"/>
    </xf>
    <xf numFmtId="0" fontId="13" fillId="0" borderId="0" xfId="0" applyFont="1"/>
    <xf numFmtId="4" fontId="3" fillId="0" borderId="0" xfId="0" applyNumberFormat="1" applyFont="1" applyAlignment="1">
      <alignment horizontal="right" vertical="center" wrapText="1"/>
    </xf>
    <xf numFmtId="49" fontId="4" fillId="5" borderId="4" xfId="0" applyNumberFormat="1" applyFont="1" applyFill="1" applyBorder="1" applyAlignment="1">
      <alignment horizontal="right" vertical="center"/>
    </xf>
    <xf numFmtId="49" fontId="9" fillId="0" borderId="9" xfId="0" applyNumberFormat="1" applyFont="1" applyBorder="1" applyAlignment="1">
      <alignment horizontal="center" vertical="center"/>
    </xf>
    <xf numFmtId="4" fontId="8" fillId="3" borderId="1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4" xfId="0" applyFont="1" applyBorder="1"/>
    <xf numFmtId="49" fontId="6" fillId="0" borderId="0" xfId="0" applyNumberFormat="1" applyFont="1" applyAlignment="1">
      <alignment horizontal="left" vertical="center"/>
    </xf>
    <xf numFmtId="49" fontId="7" fillId="4" borderId="11" xfId="0" applyNumberFormat="1" applyFont="1" applyFill="1" applyBorder="1" applyAlignment="1">
      <alignment horizontal="right" vertical="center"/>
    </xf>
    <xf numFmtId="49" fontId="17" fillId="4" borderId="12" xfId="0" applyNumberFormat="1" applyFont="1" applyFill="1" applyBorder="1" applyAlignment="1">
      <alignment horizontal="right" vertical="center"/>
    </xf>
    <xf numFmtId="49" fontId="17" fillId="4" borderId="13" xfId="0" applyNumberFormat="1" applyFont="1" applyFill="1" applyBorder="1" applyAlignment="1">
      <alignment horizontal="right" vertical="center"/>
    </xf>
    <xf numFmtId="4" fontId="17" fillId="4" borderId="14" xfId="0" applyNumberFormat="1" applyFont="1" applyFill="1" applyBorder="1" applyAlignment="1">
      <alignment horizontal="right" vertical="center"/>
    </xf>
    <xf numFmtId="49" fontId="17" fillId="4" borderId="15" xfId="0" applyNumberFormat="1" applyFont="1" applyFill="1" applyBorder="1" applyAlignment="1">
      <alignment horizontal="right" vertical="center"/>
    </xf>
    <xf numFmtId="49" fontId="17" fillId="4" borderId="0" xfId="0" applyNumberFormat="1" applyFont="1" applyFill="1" applyAlignment="1">
      <alignment horizontal="right" vertical="center"/>
    </xf>
    <xf numFmtId="4" fontId="17" fillId="4" borderId="16" xfId="0" applyNumberFormat="1" applyFont="1" applyFill="1" applyBorder="1" applyAlignment="1">
      <alignment horizontal="right" vertical="center"/>
    </xf>
    <xf numFmtId="49" fontId="17" fillId="4" borderId="17" xfId="0" applyNumberFormat="1" applyFont="1" applyFill="1" applyBorder="1" applyAlignment="1">
      <alignment horizontal="right" vertical="center"/>
    </xf>
    <xf numFmtId="49" fontId="17" fillId="4" borderId="11" xfId="0" applyNumberFormat="1" applyFont="1" applyFill="1" applyBorder="1" applyAlignment="1">
      <alignment horizontal="right" vertical="center"/>
    </xf>
    <xf numFmtId="4" fontId="17" fillId="4" borderId="18" xfId="0" applyNumberFormat="1" applyFont="1" applyFill="1" applyBorder="1" applyAlignment="1">
      <alignment horizontal="right" vertical="center"/>
    </xf>
    <xf numFmtId="0" fontId="2" fillId="4" borderId="0" xfId="0" applyFont="1" applyFill="1"/>
    <xf numFmtId="49" fontId="5" fillId="4" borderId="0" xfId="0" applyNumberFormat="1" applyFont="1" applyFill="1" applyAlignment="1">
      <alignment horizontal="right" vertical="center"/>
    </xf>
    <xf numFmtId="4" fontId="5" fillId="4" borderId="0" xfId="0" applyNumberFormat="1" applyFont="1" applyFill="1" applyAlignment="1">
      <alignment horizontal="right" vertical="center"/>
    </xf>
    <xf numFmtId="0" fontId="4" fillId="2" borderId="19" xfId="1" applyNumberFormat="1" applyFont="1" applyFill="1" applyBorder="1" applyAlignment="1">
      <alignment horizontal="left" vertical="center"/>
    </xf>
    <xf numFmtId="4" fontId="8" fillId="3" borderId="31" xfId="0" applyNumberFormat="1" applyFont="1" applyFill="1" applyBorder="1" applyAlignment="1">
      <alignment horizontal="right" vertical="center" wrapText="1"/>
    </xf>
    <xf numFmtId="0" fontId="4" fillId="2" borderId="33" xfId="1" applyNumberFormat="1" applyFont="1" applyFill="1" applyBorder="1" applyAlignment="1">
      <alignment vertical="center"/>
    </xf>
    <xf numFmtId="0" fontId="4" fillId="2" borderId="35" xfId="1" applyNumberFormat="1" applyFont="1" applyFill="1" applyBorder="1" applyAlignment="1">
      <alignment horizontal="left" vertical="center"/>
    </xf>
    <xf numFmtId="0" fontId="4" fillId="2" borderId="36" xfId="1" applyNumberFormat="1" applyFont="1" applyFill="1" applyBorder="1" applyAlignment="1">
      <alignment vertical="center"/>
    </xf>
    <xf numFmtId="0" fontId="4" fillId="2" borderId="38" xfId="1" applyNumberFormat="1" applyFont="1" applyFill="1" applyBorder="1" applyAlignment="1">
      <alignment horizontal="center" vertical="center"/>
    </xf>
    <xf numFmtId="0" fontId="16" fillId="2" borderId="39" xfId="1" applyNumberFormat="1" applyFont="1" applyFill="1" applyBorder="1" applyAlignment="1">
      <alignment horizontal="center" vertical="center"/>
    </xf>
    <xf numFmtId="0" fontId="16" fillId="2" borderId="40" xfId="1" applyNumberFormat="1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 vertical="center" wrapText="1"/>
    </xf>
    <xf numFmtId="0" fontId="4" fillId="2" borderId="34" xfId="1" applyNumberFormat="1" applyFont="1" applyFill="1" applyBorder="1" applyAlignment="1">
      <alignment horizontal="left" vertical="center"/>
    </xf>
    <xf numFmtId="0" fontId="4" fillId="2" borderId="35" xfId="1" applyNumberFormat="1" applyFont="1" applyFill="1" applyBorder="1" applyAlignment="1">
      <alignment horizontal="left" vertical="center"/>
    </xf>
    <xf numFmtId="49" fontId="14" fillId="0" borderId="8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2" borderId="28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4" fillId="2" borderId="29" xfId="1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left" vertical="center" indent="4"/>
    </xf>
    <xf numFmtId="0" fontId="2" fillId="0" borderId="22" xfId="0" applyFont="1" applyBorder="1"/>
    <xf numFmtId="0" fontId="4" fillId="2" borderId="32" xfId="1" applyNumberFormat="1" applyFont="1" applyFill="1" applyBorder="1" applyAlignment="1">
      <alignment horizontal="left" vertical="center"/>
    </xf>
    <xf numFmtId="0" fontId="4" fillId="2" borderId="19" xfId="1" applyNumberFormat="1" applyFont="1" applyFill="1" applyBorder="1" applyAlignment="1">
      <alignment horizontal="left" vertical="center"/>
    </xf>
    <xf numFmtId="0" fontId="4" fillId="2" borderId="37" xfId="1" applyNumberFormat="1" applyFont="1" applyFill="1" applyBorder="1" applyAlignment="1">
      <alignment horizontal="center" vertical="center"/>
    </xf>
    <xf numFmtId="0" fontId="4" fillId="2" borderId="38" xfId="1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left" vertical="center" indent="2"/>
    </xf>
    <xf numFmtId="49" fontId="9" fillId="0" borderId="9" xfId="0" applyNumberFormat="1" applyFont="1" applyBorder="1" applyAlignment="1">
      <alignment horizontal="center" vertical="center"/>
    </xf>
    <xf numFmtId="49" fontId="8" fillId="3" borderId="25" xfId="0" applyNumberFormat="1" applyFont="1" applyFill="1" applyBorder="1" applyAlignment="1">
      <alignment horizontal="left" vertical="center" indent="4"/>
    </xf>
    <xf numFmtId="0" fontId="15" fillId="0" borderId="2" xfId="0" applyFont="1" applyBorder="1" applyAlignment="1">
      <alignment horizontal="left" vertical="center"/>
    </xf>
    <xf numFmtId="49" fontId="8" fillId="3" borderId="25" xfId="0" applyNumberFormat="1" applyFont="1" applyFill="1" applyBorder="1" applyAlignment="1">
      <alignment horizontal="left" vertical="center" indent="2"/>
    </xf>
    <xf numFmtId="49" fontId="1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5" borderId="2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</cellXfs>
  <cellStyles count="1">
    <cellStyle name="Normální" xfId="0" builtinId="0"/>
  </cellStyles>
  <dxfs count="6"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9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23"/>
  <sheetViews>
    <sheetView tabSelected="1" topLeftCell="A2" workbookViewId="0">
      <selection activeCell="B7" sqref="B7"/>
    </sheetView>
  </sheetViews>
  <sheetFormatPr defaultColWidth="8" defaultRowHeight="15" x14ac:dyDescent="0.25"/>
  <cols>
    <col min="1" max="1" width="23.7109375" customWidth="1"/>
    <col min="2" max="2" width="36.7109375" customWidth="1"/>
    <col min="3" max="3" width="6" customWidth="1"/>
    <col min="4" max="4" width="31.5703125" customWidth="1"/>
    <col min="5" max="5" width="27" customWidth="1"/>
  </cols>
  <sheetData>
    <row r="1" spans="1:5" ht="15" hidden="1" customHeight="1" collapsed="1" x14ac:dyDescent="0.25"/>
    <row r="2" spans="1:5" ht="35.25" customHeight="1" x14ac:dyDescent="0.25">
      <c r="A2" s="1" t="s">
        <v>0</v>
      </c>
      <c r="B2" s="1"/>
      <c r="C2" s="1"/>
      <c r="D2" s="1"/>
      <c r="E2" s="1"/>
    </row>
    <row r="3" spans="1:5" ht="19.5" x14ac:dyDescent="0.25">
      <c r="A3" s="1" t="s">
        <v>208</v>
      </c>
      <c r="B3" s="1"/>
      <c r="C3" s="1"/>
      <c r="D3" s="1"/>
      <c r="E3" s="1"/>
    </row>
    <row r="4" spans="1:5" x14ac:dyDescent="0.25">
      <c r="A4" s="62" t="s">
        <v>1</v>
      </c>
      <c r="B4" s="62"/>
      <c r="C4" s="62"/>
      <c r="D4" s="62"/>
      <c r="E4" s="62"/>
    </row>
    <row r="5" spans="1:5" ht="16.5" customHeight="1" x14ac:dyDescent="0.25">
      <c r="A5" s="18" t="s">
        <v>2</v>
      </c>
      <c r="B5" s="90" t="s">
        <v>210</v>
      </c>
      <c r="C5" s="5"/>
      <c r="D5" s="4"/>
      <c r="E5" s="4"/>
    </row>
    <row r="6" spans="1:5" ht="16.5" customHeight="1" x14ac:dyDescent="0.25">
      <c r="A6" s="19" t="s">
        <v>3</v>
      </c>
      <c r="B6" s="90" t="s">
        <v>211</v>
      </c>
      <c r="C6" s="5"/>
      <c r="D6" s="6"/>
      <c r="E6" s="6"/>
    </row>
    <row r="7" spans="1:5" ht="16.5" customHeight="1" x14ac:dyDescent="0.25">
      <c r="A7" s="20" t="s">
        <v>4</v>
      </c>
      <c r="B7" s="91" t="s">
        <v>212</v>
      </c>
      <c r="C7" s="5"/>
      <c r="D7" s="7"/>
      <c r="E7" s="7"/>
    </row>
    <row r="8" spans="1:5" ht="16.5" customHeight="1" x14ac:dyDescent="0.25">
      <c r="A8" s="37"/>
      <c r="B8" s="38"/>
      <c r="C8" s="39"/>
      <c r="D8" s="40"/>
      <c r="E8" s="40"/>
    </row>
    <row r="9" spans="1:5" ht="15" customHeight="1" x14ac:dyDescent="0.25">
      <c r="B9" s="8" t="s">
        <v>5</v>
      </c>
      <c r="C9" s="8"/>
      <c r="D9" s="9" t="s">
        <v>1</v>
      </c>
    </row>
    <row r="10" spans="1:5" ht="15.75" customHeight="1" x14ac:dyDescent="0.25">
      <c r="B10" s="8"/>
      <c r="C10" s="41"/>
      <c r="D10" s="9"/>
    </row>
    <row r="11" spans="1:5" ht="20.25" customHeight="1" x14ac:dyDescent="0.25">
      <c r="B11" s="42" t="s">
        <v>6</v>
      </c>
      <c r="C11" s="43"/>
      <c r="D11" s="44">
        <f>'Položkový rozpočet'!I7</f>
        <v>0</v>
      </c>
    </row>
    <row r="12" spans="1:5" ht="19.5" customHeight="1" x14ac:dyDescent="0.25">
      <c r="B12" s="45" t="s">
        <v>7</v>
      </c>
      <c r="C12" s="46"/>
      <c r="D12" s="47">
        <f>'Položkový rozpočet'!J7</f>
        <v>0</v>
      </c>
    </row>
    <row r="13" spans="1:5" ht="19.5" customHeight="1" x14ac:dyDescent="0.25">
      <c r="B13" s="45" t="s">
        <v>8</v>
      </c>
      <c r="C13" s="46"/>
      <c r="D13" s="47">
        <f>'Položkový rozpočet'!K7</f>
        <v>0</v>
      </c>
    </row>
    <row r="14" spans="1:5" ht="19.5" customHeight="1" x14ac:dyDescent="0.25">
      <c r="B14" s="45" t="s">
        <v>1</v>
      </c>
      <c r="C14" s="46"/>
      <c r="D14" s="47" t="s">
        <v>1</v>
      </c>
    </row>
    <row r="15" spans="1:5" ht="19.5" customHeight="1" x14ac:dyDescent="0.25">
      <c r="B15" s="45" t="s">
        <v>1</v>
      </c>
      <c r="C15" s="46"/>
      <c r="D15" s="47" t="s">
        <v>1</v>
      </c>
    </row>
    <row r="16" spans="1:5" ht="20.25" customHeight="1" x14ac:dyDescent="0.25">
      <c r="B16" s="48" t="s">
        <v>1</v>
      </c>
      <c r="C16" s="49"/>
      <c r="D16" s="50" t="s">
        <v>1</v>
      </c>
    </row>
    <row r="17" spans="1:5" ht="15.75" customHeight="1" x14ac:dyDescent="0.25">
      <c r="B17" s="8"/>
      <c r="C17" s="8"/>
      <c r="D17" s="51"/>
    </row>
    <row r="18" spans="1:5" ht="15" customHeight="1" x14ac:dyDescent="0.25">
      <c r="B18" s="8" t="s">
        <v>9</v>
      </c>
      <c r="C18" s="8"/>
      <c r="D18" s="52" t="s">
        <v>1</v>
      </c>
    </row>
    <row r="19" spans="1:5" ht="15" customHeight="1" x14ac:dyDescent="0.25">
      <c r="B19" s="8" t="s">
        <v>10</v>
      </c>
      <c r="C19" s="8"/>
      <c r="D19" s="53">
        <v>1</v>
      </c>
    </row>
    <row r="20" spans="1:5" ht="15" customHeight="1" x14ac:dyDescent="0.25">
      <c r="B20" s="8" t="s">
        <v>11</v>
      </c>
      <c r="C20" s="8"/>
      <c r="D20" s="53">
        <f>IF(D19=0,0,D11/D19)</f>
        <v>0</v>
      </c>
    </row>
    <row r="21" spans="1:5" ht="15" customHeight="1" x14ac:dyDescent="0.25"/>
    <row r="22" spans="1:5" ht="15" customHeight="1" x14ac:dyDescent="0.25">
      <c r="A22" s="16" t="s">
        <v>12</v>
      </c>
      <c r="B22" s="22" t="s">
        <v>1</v>
      </c>
      <c r="C22" s="24"/>
      <c r="D22" s="16" t="s">
        <v>13</v>
      </c>
      <c r="E22" s="26" t="s">
        <v>1</v>
      </c>
    </row>
    <row r="23" spans="1:5" ht="15" customHeight="1" x14ac:dyDescent="0.25">
      <c r="A23" s="17" t="s">
        <v>14</v>
      </c>
      <c r="B23" s="23"/>
      <c r="C23" s="25"/>
      <c r="D23" s="17" t="s">
        <v>15</v>
      </c>
      <c r="E23" s="21"/>
    </row>
  </sheetData>
  <mergeCells count="3">
    <mergeCell ref="A2:E2"/>
    <mergeCell ref="A3:E3"/>
    <mergeCell ref="A4:E4"/>
  </mergeCells>
  <pageMargins left="0.7" right="0.7" top="0.78740157499999996" bottom="0.78740157499999996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J21"/>
  <sheetViews>
    <sheetView topLeftCell="A2" workbookViewId="0">
      <selection activeCell="K19" sqref="K19"/>
    </sheetView>
  </sheetViews>
  <sheetFormatPr defaultColWidth="8" defaultRowHeight="15" outlineLevelRow="1" x14ac:dyDescent="0.25"/>
  <cols>
    <col min="1" max="1" width="2.28515625" customWidth="1"/>
    <col min="2" max="2" width="6.7109375" customWidth="1"/>
    <col min="3" max="3" width="10.5703125" customWidth="1"/>
    <col min="4" max="4" width="38.85546875" customWidth="1"/>
    <col min="5" max="5" width="6.85546875" customWidth="1"/>
    <col min="6" max="6" width="7" customWidth="1"/>
    <col min="7" max="9" width="16.7109375" customWidth="1"/>
    <col min="10" max="10" width="7.5703125" customWidth="1" collapsed="1"/>
  </cols>
  <sheetData>
    <row r="1" spans="1:10" ht="15" hidden="1" customHeight="1" collapsed="1" x14ac:dyDescent="0.25"/>
    <row r="2" spans="1:10" ht="20.100000000000001" customHeight="1" x14ac:dyDescent="0.25">
      <c r="A2" s="65" t="s">
        <v>208</v>
      </c>
      <c r="B2" s="65"/>
      <c r="C2" s="65"/>
      <c r="D2" s="65"/>
      <c r="E2" s="65"/>
      <c r="F2" s="65"/>
      <c r="G2" s="65"/>
      <c r="H2" s="65"/>
      <c r="I2" s="65"/>
    </row>
    <row r="3" spans="1:10" ht="20.100000000000001" customHeight="1" thickBot="1" x14ac:dyDescent="0.3">
      <c r="A3" s="79" t="s">
        <v>1</v>
      </c>
      <c r="B3" s="79"/>
      <c r="C3" s="79"/>
      <c r="D3" s="79"/>
      <c r="E3" s="79"/>
      <c r="F3" s="79"/>
      <c r="G3" s="35"/>
      <c r="H3" s="35"/>
      <c r="I3" s="35"/>
    </row>
    <row r="4" spans="1:10" ht="17.100000000000001" customHeight="1" x14ac:dyDescent="0.25">
      <c r="A4" s="66" t="s">
        <v>16</v>
      </c>
      <c r="B4" s="67"/>
      <c r="C4" s="67"/>
      <c r="D4" s="67"/>
      <c r="E4" s="67"/>
      <c r="F4" s="67"/>
      <c r="G4" s="67"/>
      <c r="H4" s="67"/>
      <c r="I4" s="68"/>
    </row>
    <row r="5" spans="1:10" ht="20.100000000000001" customHeight="1" thickBot="1" x14ac:dyDescent="0.3">
      <c r="A5" s="69" t="s">
        <v>208</v>
      </c>
      <c r="B5" s="70"/>
      <c r="C5" s="70"/>
      <c r="D5" s="70"/>
      <c r="E5" s="70"/>
      <c r="F5" s="70"/>
      <c r="G5" s="70"/>
      <c r="H5" s="70"/>
      <c r="I5" s="71"/>
    </row>
    <row r="6" spans="1:10" ht="20.100000000000001" customHeight="1" x14ac:dyDescent="0.25">
      <c r="A6" s="76" t="s">
        <v>1</v>
      </c>
      <c r="B6" s="77"/>
      <c r="C6" s="77"/>
      <c r="D6" s="77"/>
      <c r="E6" s="77"/>
      <c r="F6" s="77"/>
      <c r="G6" s="60" t="s">
        <v>17</v>
      </c>
      <c r="H6" s="59" t="s">
        <v>18</v>
      </c>
      <c r="I6" s="61" t="s">
        <v>19</v>
      </c>
    </row>
    <row r="7" spans="1:10" x14ac:dyDescent="0.25">
      <c r="A7" s="78" t="s">
        <v>209</v>
      </c>
      <c r="B7" s="73"/>
      <c r="C7" s="73"/>
      <c r="D7" s="73"/>
      <c r="E7" s="15"/>
      <c r="F7" s="15"/>
      <c r="G7" s="36">
        <f>SUM('Položkový rozpočet'!I7)</f>
        <v>0</v>
      </c>
      <c r="H7" s="36">
        <f>SUM('Položkový rozpočet'!J7)</f>
        <v>0</v>
      </c>
      <c r="I7" s="55">
        <f>SUM('Položkový rozpočet'!K7)</f>
        <v>0</v>
      </c>
      <c r="J7" s="29">
        <v>0</v>
      </c>
    </row>
    <row r="8" spans="1:10" outlineLevel="1" x14ac:dyDescent="0.25">
      <c r="A8" s="72" t="s">
        <v>20</v>
      </c>
      <c r="B8" s="73"/>
      <c r="C8" s="73"/>
      <c r="D8" s="73"/>
      <c r="E8" s="15"/>
      <c r="F8" s="15"/>
      <c r="G8" s="36">
        <f>SUM('Položkový rozpočet'!I8)</f>
        <v>0</v>
      </c>
      <c r="H8" s="36">
        <f>SUM('Položkový rozpočet'!J8)</f>
        <v>0</v>
      </c>
      <c r="I8" s="55">
        <f>SUM('Položkový rozpočet'!K8)</f>
        <v>0</v>
      </c>
      <c r="J8" s="29">
        <v>1</v>
      </c>
    </row>
    <row r="9" spans="1:10" outlineLevel="1" x14ac:dyDescent="0.25">
      <c r="A9" s="72" t="s">
        <v>21</v>
      </c>
      <c r="B9" s="73"/>
      <c r="C9" s="73"/>
      <c r="D9" s="73"/>
      <c r="E9" s="15"/>
      <c r="F9" s="15"/>
      <c r="G9" s="36">
        <f>SUM('Položkový rozpočet'!I16)</f>
        <v>0</v>
      </c>
      <c r="H9" s="36">
        <f>SUM('Položkový rozpočet'!J16)</f>
        <v>0</v>
      </c>
      <c r="I9" s="55">
        <f>SUM('Položkový rozpočet'!K16)</f>
        <v>0</v>
      </c>
      <c r="J9" s="29">
        <v>1</v>
      </c>
    </row>
    <row r="10" spans="1:10" outlineLevel="1" x14ac:dyDescent="0.25">
      <c r="A10" s="72" t="s">
        <v>22</v>
      </c>
      <c r="B10" s="73"/>
      <c r="C10" s="73"/>
      <c r="D10" s="73"/>
      <c r="E10" s="15"/>
      <c r="F10" s="15"/>
      <c r="G10" s="36">
        <f>SUM('Položkový rozpočet'!I32)</f>
        <v>0</v>
      </c>
      <c r="H10" s="36">
        <f>SUM('Položkový rozpočet'!J32)</f>
        <v>0</v>
      </c>
      <c r="I10" s="55">
        <f>SUM('Položkový rozpočet'!K32)</f>
        <v>0</v>
      </c>
      <c r="J10" s="29">
        <v>1</v>
      </c>
    </row>
    <row r="11" spans="1:10" outlineLevel="1" x14ac:dyDescent="0.25">
      <c r="A11" s="72" t="s">
        <v>23</v>
      </c>
      <c r="B11" s="73"/>
      <c r="C11" s="73"/>
      <c r="D11" s="73"/>
      <c r="E11" s="15"/>
      <c r="F11" s="15"/>
      <c r="G11" s="36">
        <f>SUM('Položkový rozpočet'!I39)</f>
        <v>0</v>
      </c>
      <c r="H11" s="36">
        <f>SUM('Položkový rozpočet'!J39)</f>
        <v>0</v>
      </c>
      <c r="I11" s="55">
        <f>SUM('Položkový rozpočet'!K39)</f>
        <v>0</v>
      </c>
      <c r="J11" s="29">
        <v>1</v>
      </c>
    </row>
    <row r="12" spans="1:10" outlineLevel="1" x14ac:dyDescent="0.25">
      <c r="A12" s="72" t="s">
        <v>24</v>
      </c>
      <c r="B12" s="73"/>
      <c r="C12" s="73"/>
      <c r="D12" s="73"/>
      <c r="E12" s="15"/>
      <c r="F12" s="15"/>
      <c r="G12" s="36">
        <f>SUM('Položkový rozpočet'!I54)</f>
        <v>0</v>
      </c>
      <c r="H12" s="36">
        <f>SUM('Položkový rozpočet'!J54)</f>
        <v>0</v>
      </c>
      <c r="I12" s="55">
        <f>SUM('Položkový rozpočet'!K54)</f>
        <v>0</v>
      </c>
      <c r="J12" s="29">
        <v>1</v>
      </c>
    </row>
    <row r="13" spans="1:10" outlineLevel="1" x14ac:dyDescent="0.25">
      <c r="A13" s="72" t="s">
        <v>25</v>
      </c>
      <c r="B13" s="73"/>
      <c r="C13" s="73"/>
      <c r="D13" s="73"/>
      <c r="E13" s="15"/>
      <c r="F13" s="15"/>
      <c r="G13" s="36">
        <f>SUM('Položkový rozpočet'!I60)</f>
        <v>0</v>
      </c>
      <c r="H13" s="36">
        <f>SUM('Položkový rozpočet'!J60)</f>
        <v>0</v>
      </c>
      <c r="I13" s="55">
        <f>SUM('Položkový rozpočet'!K60)</f>
        <v>0</v>
      </c>
      <c r="J13" s="29">
        <v>1</v>
      </c>
    </row>
    <row r="14" spans="1:10" outlineLevel="1" x14ac:dyDescent="0.25">
      <c r="A14" s="72" t="s">
        <v>26</v>
      </c>
      <c r="B14" s="73"/>
      <c r="C14" s="73"/>
      <c r="D14" s="73"/>
      <c r="E14" s="15"/>
      <c r="F14" s="15"/>
      <c r="G14" s="36">
        <f>SUM('Položkový rozpočet'!I75)</f>
        <v>0</v>
      </c>
      <c r="H14" s="36">
        <f>SUM('Položkový rozpočet'!J75)</f>
        <v>0</v>
      </c>
      <c r="I14" s="55">
        <f>SUM('Položkový rozpočet'!K75)</f>
        <v>0</v>
      </c>
      <c r="J14" s="29">
        <v>1</v>
      </c>
    </row>
    <row r="15" spans="1:10" ht="20.100000000000001" customHeight="1" x14ac:dyDescent="0.25">
      <c r="A15" s="74" t="s">
        <v>208</v>
      </c>
      <c r="B15" s="75"/>
      <c r="C15" s="75"/>
      <c r="D15" s="75"/>
      <c r="E15" s="75"/>
      <c r="F15" s="75"/>
      <c r="G15" s="54"/>
      <c r="H15" s="54"/>
      <c r="I15" s="56"/>
    </row>
    <row r="16" spans="1:10" ht="20.100000000000001" customHeight="1" thickBot="1" x14ac:dyDescent="0.3">
      <c r="A16" s="63" t="s">
        <v>1</v>
      </c>
      <c r="B16" s="64"/>
      <c r="C16" s="64"/>
      <c r="D16" s="64"/>
      <c r="E16" s="64"/>
      <c r="F16" s="64"/>
      <c r="G16" s="57"/>
      <c r="H16" s="57"/>
      <c r="I16" s="58"/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</sheetData>
  <mergeCells count="15">
    <mergeCell ref="A16:F16"/>
    <mergeCell ref="A2:I2"/>
    <mergeCell ref="A4:I4"/>
    <mergeCell ref="A5:I5"/>
    <mergeCell ref="A11:D11"/>
    <mergeCell ref="A12:D12"/>
    <mergeCell ref="A13:D13"/>
    <mergeCell ref="A14:D14"/>
    <mergeCell ref="A15:F15"/>
    <mergeCell ref="A6:F6"/>
    <mergeCell ref="A7:D7"/>
    <mergeCell ref="A8:D8"/>
    <mergeCell ref="A9:D9"/>
    <mergeCell ref="A10:D10"/>
    <mergeCell ref="A3:F3"/>
  </mergeCells>
  <conditionalFormatting sqref="A7:I14">
    <cfRule type="expression" dxfId="5" priority="1" stopIfTrue="1">
      <formula>$J7=0</formula>
    </cfRule>
    <cfRule type="expression" dxfId="4" priority="2" stopIfTrue="1">
      <formula>$J7=1</formula>
    </cfRule>
    <cfRule type="expression" dxfId="3" priority="3" stopIfTrue="1">
      <formula>$J7&gt;1</formula>
    </cfRule>
  </conditionalFormatting>
  <pageMargins left="0.7" right="0.7" top="0.78740157499999996" bottom="0.78740157499999996" header="0.3" footer="0.3"/>
  <pageSetup paperSize="9" orientation="landscape"/>
  <headerFooter alignWithMargins="0">
    <oddHeader>Stránka &amp;P z &amp;N</oddHeader>
    <evenHeader>Stránka &amp;P z &amp;N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O78"/>
  <sheetViews>
    <sheetView topLeftCell="A50" workbookViewId="0">
      <selection activeCell="H77" sqref="H77"/>
    </sheetView>
  </sheetViews>
  <sheetFormatPr defaultColWidth="8" defaultRowHeight="15" outlineLevelRow="3" x14ac:dyDescent="0.25"/>
  <cols>
    <col min="1" max="1" width="2.28515625" customWidth="1"/>
    <col min="2" max="2" width="6.7109375" customWidth="1"/>
    <col min="3" max="3" width="10.5703125" customWidth="1"/>
    <col min="4" max="4" width="36.7109375" customWidth="1"/>
    <col min="5" max="5" width="6.85546875" customWidth="1"/>
    <col min="6" max="6" width="8.7109375" customWidth="1"/>
    <col min="7" max="7" width="9.42578125" customWidth="1"/>
    <col min="8" max="11" width="16.7109375" customWidth="1"/>
    <col min="12" max="12" width="4.42578125" customWidth="1" collapsed="1"/>
    <col min="13" max="13" width="0.140625" customWidth="1"/>
  </cols>
  <sheetData>
    <row r="1" spans="1:15" ht="15" hidden="1" customHeight="1" collapsed="1" x14ac:dyDescent="0.25"/>
    <row r="2" spans="1:15" ht="20.100000000000001" customHeight="1" x14ac:dyDescent="0.25">
      <c r="A2" s="83" t="s">
        <v>208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5" ht="20.100000000000001" customHeight="1" x14ac:dyDescent="0.2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5" ht="15" customHeight="1" x14ac:dyDescent="0.25">
      <c r="A4" s="85" t="s">
        <v>27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5" ht="20.100000000000001" customHeight="1" x14ac:dyDescent="0.25">
      <c r="A5" s="86" t="s">
        <v>208</v>
      </c>
      <c r="B5" s="87"/>
      <c r="C5" s="87"/>
      <c r="D5" s="87"/>
      <c r="E5" s="27"/>
      <c r="F5" s="27"/>
      <c r="G5" s="27"/>
      <c r="H5" s="27"/>
      <c r="I5" s="27"/>
      <c r="J5" s="34"/>
      <c r="K5" s="34"/>
    </row>
    <row r="6" spans="1:15" ht="20.100000000000001" customHeight="1" x14ac:dyDescent="0.25">
      <c r="A6" s="88" t="s">
        <v>1</v>
      </c>
      <c r="B6" s="89"/>
      <c r="C6" s="89"/>
      <c r="D6" s="89"/>
      <c r="E6" s="28"/>
      <c r="F6" s="28"/>
      <c r="G6" s="28"/>
      <c r="H6" s="28"/>
      <c r="I6" s="28"/>
      <c r="J6" s="28"/>
      <c r="K6" s="28"/>
    </row>
    <row r="7" spans="1:15" ht="20.100000000000001" customHeight="1" x14ac:dyDescent="0.25">
      <c r="A7" s="82" t="s">
        <v>209</v>
      </c>
      <c r="B7" s="81"/>
      <c r="C7" s="81"/>
      <c r="D7" s="81"/>
      <c r="E7" s="10"/>
      <c r="F7" s="10"/>
      <c r="G7" s="10"/>
      <c r="H7" s="10"/>
      <c r="I7" s="11">
        <f>SUM(I8,I16,I32,I39,I54,I60,I75)</f>
        <v>0</v>
      </c>
      <c r="J7" s="11">
        <f>SUM(J8,J16,J32,J39,J54,J60,J75)</f>
        <v>0</v>
      </c>
      <c r="K7" s="11">
        <f>SUM(K8,K16,K32,K39,K54,K60,K75)</f>
        <v>0</v>
      </c>
      <c r="L7" s="29">
        <v>0</v>
      </c>
      <c r="M7" s="32">
        <f t="shared" ref="M7:O8" si="0">SUM(I7)</f>
        <v>0</v>
      </c>
      <c r="N7" s="32">
        <f t="shared" si="0"/>
        <v>0</v>
      </c>
      <c r="O7" s="32">
        <f t="shared" si="0"/>
        <v>0</v>
      </c>
    </row>
    <row r="8" spans="1:15" ht="20.100000000000001" customHeight="1" outlineLevel="1" x14ac:dyDescent="0.25">
      <c r="A8" s="80" t="s">
        <v>20</v>
      </c>
      <c r="B8" s="81"/>
      <c r="C8" s="81"/>
      <c r="D8" s="81"/>
      <c r="E8" s="10"/>
      <c r="F8" s="10"/>
      <c r="G8" s="10"/>
      <c r="H8" s="10"/>
      <c r="I8" s="11">
        <f>SUM(I10:I15)</f>
        <v>0</v>
      </c>
      <c r="J8" s="11">
        <f>SUM(J10:J15)</f>
        <v>0</v>
      </c>
      <c r="K8" s="11">
        <f>SUM(K10:K15)</f>
        <v>0</v>
      </c>
      <c r="L8" s="29">
        <v>1</v>
      </c>
      <c r="M8" s="32">
        <f t="shared" si="0"/>
        <v>0</v>
      </c>
      <c r="N8" s="32">
        <f t="shared" si="0"/>
        <v>0</v>
      </c>
      <c r="O8" s="32">
        <f t="shared" si="0"/>
        <v>0</v>
      </c>
    </row>
    <row r="9" spans="1:15" ht="15" customHeight="1" outlineLevel="2" x14ac:dyDescent="0.25">
      <c r="A9" s="12"/>
      <c r="B9" s="30" t="s">
        <v>28</v>
      </c>
      <c r="C9" s="30" t="s">
        <v>29</v>
      </c>
      <c r="D9" s="30" t="s">
        <v>30</v>
      </c>
      <c r="E9" s="31" t="s">
        <v>31</v>
      </c>
      <c r="F9" s="31" t="s">
        <v>32</v>
      </c>
      <c r="G9" s="31" t="s">
        <v>33</v>
      </c>
      <c r="H9" s="31" t="s">
        <v>34</v>
      </c>
      <c r="I9" s="31" t="s">
        <v>17</v>
      </c>
      <c r="J9" s="31" t="s">
        <v>18</v>
      </c>
      <c r="K9" s="31" t="s">
        <v>19</v>
      </c>
    </row>
    <row r="10" spans="1:15" outlineLevel="3" x14ac:dyDescent="0.25">
      <c r="A10" s="3"/>
      <c r="B10" s="1" t="s">
        <v>35</v>
      </c>
      <c r="C10" s="13" t="s">
        <v>36</v>
      </c>
      <c r="D10" s="14" t="s">
        <v>37</v>
      </c>
      <c r="E10" s="1" t="s">
        <v>38</v>
      </c>
      <c r="F10" s="1">
        <v>1</v>
      </c>
      <c r="G10" s="2">
        <v>21</v>
      </c>
      <c r="H10" s="33"/>
      <c r="I10" s="33">
        <f t="shared" ref="I10:I15" si="1">F10*H10</f>
        <v>0</v>
      </c>
      <c r="J10" s="33">
        <f t="shared" ref="J10:J15" si="2">G10*I10/100</f>
        <v>0</v>
      </c>
      <c r="K10" s="33">
        <f t="shared" ref="K10:K15" si="3">I10+J10</f>
        <v>0</v>
      </c>
    </row>
    <row r="11" spans="1:15" outlineLevel="3" x14ac:dyDescent="0.25">
      <c r="A11" s="3"/>
      <c r="B11" s="1" t="s">
        <v>39</v>
      </c>
      <c r="C11" s="13" t="s">
        <v>40</v>
      </c>
      <c r="D11" s="14" t="s">
        <v>41</v>
      </c>
      <c r="E11" s="1" t="s">
        <v>38</v>
      </c>
      <c r="F11" s="1">
        <v>1</v>
      </c>
      <c r="G11" s="2">
        <v>21</v>
      </c>
      <c r="H11" s="33"/>
      <c r="I11" s="33">
        <f t="shared" si="1"/>
        <v>0</v>
      </c>
      <c r="J11" s="33">
        <f t="shared" si="2"/>
        <v>0</v>
      </c>
      <c r="K11" s="33">
        <f t="shared" si="3"/>
        <v>0</v>
      </c>
    </row>
    <row r="12" spans="1:15" outlineLevel="3" x14ac:dyDescent="0.25">
      <c r="A12" s="3"/>
      <c r="B12" s="1" t="s">
        <v>42</v>
      </c>
      <c r="C12" s="13" t="s">
        <v>43</v>
      </c>
      <c r="D12" s="14" t="s">
        <v>44</v>
      </c>
      <c r="E12" s="1" t="s">
        <v>38</v>
      </c>
      <c r="F12" s="1">
        <v>1</v>
      </c>
      <c r="G12" s="2">
        <v>21</v>
      </c>
      <c r="H12" s="33"/>
      <c r="I12" s="33">
        <f t="shared" si="1"/>
        <v>0</v>
      </c>
      <c r="J12" s="33">
        <f t="shared" si="2"/>
        <v>0</v>
      </c>
      <c r="K12" s="33">
        <f t="shared" si="3"/>
        <v>0</v>
      </c>
    </row>
    <row r="13" spans="1:15" outlineLevel="3" x14ac:dyDescent="0.25">
      <c r="A13" s="3"/>
      <c r="B13" s="1" t="s">
        <v>45</v>
      </c>
      <c r="C13" s="13" t="s">
        <v>46</v>
      </c>
      <c r="D13" s="14" t="s">
        <v>47</v>
      </c>
      <c r="E13" s="1" t="s">
        <v>38</v>
      </c>
      <c r="F13" s="1">
        <v>1</v>
      </c>
      <c r="G13" s="2">
        <v>21</v>
      </c>
      <c r="H13" s="33"/>
      <c r="I13" s="33">
        <f t="shared" si="1"/>
        <v>0</v>
      </c>
      <c r="J13" s="33">
        <f t="shared" si="2"/>
        <v>0</v>
      </c>
      <c r="K13" s="33">
        <f t="shared" si="3"/>
        <v>0</v>
      </c>
    </row>
    <row r="14" spans="1:15" outlineLevel="3" x14ac:dyDescent="0.25">
      <c r="A14" s="3"/>
      <c r="B14" s="1" t="s">
        <v>48</v>
      </c>
      <c r="C14" s="13" t="s">
        <v>49</v>
      </c>
      <c r="D14" s="14" t="s">
        <v>50</v>
      </c>
      <c r="E14" s="1" t="s">
        <v>38</v>
      </c>
      <c r="F14" s="1">
        <v>1</v>
      </c>
      <c r="G14" s="2">
        <v>21</v>
      </c>
      <c r="H14" s="33"/>
      <c r="I14" s="33">
        <f t="shared" si="1"/>
        <v>0</v>
      </c>
      <c r="J14" s="33">
        <f t="shared" si="2"/>
        <v>0</v>
      </c>
      <c r="K14" s="33">
        <f t="shared" si="3"/>
        <v>0</v>
      </c>
    </row>
    <row r="15" spans="1:15" outlineLevel="3" x14ac:dyDescent="0.25">
      <c r="A15" s="3"/>
      <c r="B15" s="1" t="s">
        <v>51</v>
      </c>
      <c r="C15" s="13" t="s">
        <v>52</v>
      </c>
      <c r="D15" s="14" t="s">
        <v>53</v>
      </c>
      <c r="E15" s="1" t="s">
        <v>38</v>
      </c>
      <c r="F15" s="1">
        <v>1</v>
      </c>
      <c r="G15" s="2">
        <v>21</v>
      </c>
      <c r="H15" s="33"/>
      <c r="I15" s="33">
        <f t="shared" si="1"/>
        <v>0</v>
      </c>
      <c r="J15" s="33">
        <f t="shared" si="2"/>
        <v>0</v>
      </c>
      <c r="K15" s="33">
        <f t="shared" si="3"/>
        <v>0</v>
      </c>
    </row>
    <row r="16" spans="1:15" ht="20.100000000000001" customHeight="1" outlineLevel="1" x14ac:dyDescent="0.25">
      <c r="A16" s="80" t="s">
        <v>21</v>
      </c>
      <c r="B16" s="81"/>
      <c r="C16" s="81"/>
      <c r="D16" s="81"/>
      <c r="E16" s="10"/>
      <c r="F16" s="10"/>
      <c r="G16" s="10"/>
      <c r="H16" s="10"/>
      <c r="I16" s="11">
        <f>SUM(I18:I31)</f>
        <v>0</v>
      </c>
      <c r="J16" s="11">
        <f>SUM(J18:J31)</f>
        <v>0</v>
      </c>
      <c r="K16" s="11">
        <f>SUM(K18:K31)</f>
        <v>0</v>
      </c>
      <c r="L16" s="29">
        <v>1</v>
      </c>
      <c r="M16" s="32">
        <f>SUM(I16)</f>
        <v>0</v>
      </c>
      <c r="N16" s="32">
        <f>SUM(J16)</f>
        <v>0</v>
      </c>
      <c r="O16" s="32">
        <f>SUM(K16)</f>
        <v>0</v>
      </c>
    </row>
    <row r="17" spans="1:15" ht="15" customHeight="1" outlineLevel="2" x14ac:dyDescent="0.25">
      <c r="A17" s="12"/>
      <c r="B17" s="30" t="s">
        <v>28</v>
      </c>
      <c r="C17" s="30" t="s">
        <v>29</v>
      </c>
      <c r="D17" s="30" t="s">
        <v>30</v>
      </c>
      <c r="E17" s="31" t="s">
        <v>31</v>
      </c>
      <c r="F17" s="31" t="s">
        <v>32</v>
      </c>
      <c r="G17" s="31" t="s">
        <v>33</v>
      </c>
      <c r="H17" s="31" t="s">
        <v>34</v>
      </c>
      <c r="I17" s="31" t="s">
        <v>17</v>
      </c>
      <c r="J17" s="31" t="s">
        <v>18</v>
      </c>
      <c r="K17" s="31" t="s">
        <v>19</v>
      </c>
    </row>
    <row r="18" spans="1:15" outlineLevel="3" x14ac:dyDescent="0.25">
      <c r="A18" s="3"/>
      <c r="B18" s="1" t="s">
        <v>54</v>
      </c>
      <c r="C18" s="13" t="s">
        <v>55</v>
      </c>
      <c r="D18" s="14" t="s">
        <v>56</v>
      </c>
      <c r="E18" s="1" t="s">
        <v>57</v>
      </c>
      <c r="F18" s="1">
        <v>466</v>
      </c>
      <c r="G18" s="2">
        <v>21</v>
      </c>
      <c r="H18" s="33"/>
      <c r="I18" s="33">
        <f t="shared" ref="I18:I31" si="4">F18*H18</f>
        <v>0</v>
      </c>
      <c r="J18" s="33">
        <f t="shared" ref="J18:J31" si="5">G18*I18/100</f>
        <v>0</v>
      </c>
      <c r="K18" s="33">
        <f t="shared" ref="K18:K31" si="6">I18+J18</f>
        <v>0</v>
      </c>
    </row>
    <row r="19" spans="1:15" ht="22.5" outlineLevel="3" x14ac:dyDescent="0.25">
      <c r="A19" s="3"/>
      <c r="B19" s="1" t="s">
        <v>58</v>
      </c>
      <c r="C19" s="13" t="s">
        <v>59</v>
      </c>
      <c r="D19" s="14" t="s">
        <v>60</v>
      </c>
      <c r="E19" s="1" t="s">
        <v>61</v>
      </c>
      <c r="F19" s="1">
        <v>3.3</v>
      </c>
      <c r="G19" s="2">
        <v>21</v>
      </c>
      <c r="H19" s="33"/>
      <c r="I19" s="33">
        <f t="shared" si="4"/>
        <v>0</v>
      </c>
      <c r="J19" s="33">
        <f t="shared" si="5"/>
        <v>0</v>
      </c>
      <c r="K19" s="33">
        <f t="shared" si="6"/>
        <v>0</v>
      </c>
    </row>
    <row r="20" spans="1:15" outlineLevel="3" x14ac:dyDescent="0.25">
      <c r="A20" s="3"/>
      <c r="B20" s="1" t="s">
        <v>62</v>
      </c>
      <c r="C20" s="13" t="s">
        <v>63</v>
      </c>
      <c r="D20" s="14" t="s">
        <v>64</v>
      </c>
      <c r="E20" s="1" t="s">
        <v>61</v>
      </c>
      <c r="F20" s="1">
        <v>81</v>
      </c>
      <c r="G20" s="2">
        <v>21</v>
      </c>
      <c r="H20" s="33"/>
      <c r="I20" s="33">
        <f t="shared" si="4"/>
        <v>0</v>
      </c>
      <c r="J20" s="33">
        <f t="shared" si="5"/>
        <v>0</v>
      </c>
      <c r="K20" s="33">
        <f t="shared" si="6"/>
        <v>0</v>
      </c>
    </row>
    <row r="21" spans="1:15" outlineLevel="3" x14ac:dyDescent="0.25">
      <c r="A21" s="3"/>
      <c r="B21" s="1" t="s">
        <v>65</v>
      </c>
      <c r="C21" s="13" t="s">
        <v>66</v>
      </c>
      <c r="D21" s="14" t="s">
        <v>67</v>
      </c>
      <c r="E21" s="1" t="s">
        <v>61</v>
      </c>
      <c r="F21" s="1">
        <v>81</v>
      </c>
      <c r="G21" s="2">
        <v>21</v>
      </c>
      <c r="H21" s="33"/>
      <c r="I21" s="33">
        <f t="shared" si="4"/>
        <v>0</v>
      </c>
      <c r="J21" s="33">
        <f t="shared" si="5"/>
        <v>0</v>
      </c>
      <c r="K21" s="33">
        <f t="shared" si="6"/>
        <v>0</v>
      </c>
    </row>
    <row r="22" spans="1:15" ht="22.5" outlineLevel="3" x14ac:dyDescent="0.25">
      <c r="A22" s="3"/>
      <c r="B22" s="1" t="s">
        <v>68</v>
      </c>
      <c r="C22" s="13" t="s">
        <v>69</v>
      </c>
      <c r="D22" s="14" t="s">
        <v>70</v>
      </c>
      <c r="E22" s="1" t="s">
        <v>61</v>
      </c>
      <c r="F22" s="1">
        <v>1</v>
      </c>
      <c r="G22" s="2">
        <v>21</v>
      </c>
      <c r="H22" s="33"/>
      <c r="I22" s="33">
        <f t="shared" si="4"/>
        <v>0</v>
      </c>
      <c r="J22" s="33">
        <f t="shared" si="5"/>
        <v>0</v>
      </c>
      <c r="K22" s="33">
        <f t="shared" si="6"/>
        <v>0</v>
      </c>
    </row>
    <row r="23" spans="1:15" ht="22.5" outlineLevel="3" x14ac:dyDescent="0.25">
      <c r="A23" s="3"/>
      <c r="B23" s="1" t="s">
        <v>71</v>
      </c>
      <c r="C23" s="13" t="s">
        <v>72</v>
      </c>
      <c r="D23" s="14" t="s">
        <v>73</v>
      </c>
      <c r="E23" s="1" t="s">
        <v>61</v>
      </c>
      <c r="F23" s="1">
        <v>1</v>
      </c>
      <c r="G23" s="2">
        <v>21</v>
      </c>
      <c r="H23" s="33"/>
      <c r="I23" s="33">
        <f t="shared" si="4"/>
        <v>0</v>
      </c>
      <c r="J23" s="33">
        <f t="shared" si="5"/>
        <v>0</v>
      </c>
      <c r="K23" s="33">
        <f t="shared" si="6"/>
        <v>0</v>
      </c>
    </row>
    <row r="24" spans="1:15" outlineLevel="3" x14ac:dyDescent="0.25">
      <c r="A24" s="3"/>
      <c r="B24" s="1" t="s">
        <v>74</v>
      </c>
      <c r="C24" s="13" t="s">
        <v>75</v>
      </c>
      <c r="D24" s="14" t="s">
        <v>76</v>
      </c>
      <c r="E24" s="1" t="s">
        <v>61</v>
      </c>
      <c r="F24" s="1">
        <v>20.5</v>
      </c>
      <c r="G24" s="2">
        <v>21</v>
      </c>
      <c r="H24" s="33"/>
      <c r="I24" s="33">
        <f t="shared" si="4"/>
        <v>0</v>
      </c>
      <c r="J24" s="33">
        <f t="shared" si="5"/>
        <v>0</v>
      </c>
      <c r="K24" s="33">
        <f t="shared" si="6"/>
        <v>0</v>
      </c>
    </row>
    <row r="25" spans="1:15" ht="22.5" outlineLevel="3" x14ac:dyDescent="0.25">
      <c r="A25" s="3"/>
      <c r="B25" s="1" t="s">
        <v>77</v>
      </c>
      <c r="C25" s="13" t="s">
        <v>78</v>
      </c>
      <c r="D25" s="14" t="s">
        <v>79</v>
      </c>
      <c r="E25" s="1" t="s">
        <v>61</v>
      </c>
      <c r="F25" s="1">
        <v>82</v>
      </c>
      <c r="G25" s="2">
        <v>21</v>
      </c>
      <c r="H25" s="33"/>
      <c r="I25" s="33">
        <f t="shared" si="4"/>
        <v>0</v>
      </c>
      <c r="J25" s="33">
        <f t="shared" si="5"/>
        <v>0</v>
      </c>
      <c r="K25" s="33">
        <f t="shared" si="6"/>
        <v>0</v>
      </c>
    </row>
    <row r="26" spans="1:15" outlineLevel="3" x14ac:dyDescent="0.25">
      <c r="A26" s="3"/>
      <c r="B26" s="1" t="s">
        <v>80</v>
      </c>
      <c r="C26" s="13" t="s">
        <v>81</v>
      </c>
      <c r="D26" s="14" t="s">
        <v>82</v>
      </c>
      <c r="E26" s="1" t="s">
        <v>61</v>
      </c>
      <c r="F26" s="1">
        <v>984</v>
      </c>
      <c r="G26" s="2">
        <v>21</v>
      </c>
      <c r="H26" s="33"/>
      <c r="I26" s="33">
        <f t="shared" si="4"/>
        <v>0</v>
      </c>
      <c r="J26" s="33">
        <f t="shared" si="5"/>
        <v>0</v>
      </c>
      <c r="K26" s="33">
        <f t="shared" si="6"/>
        <v>0</v>
      </c>
    </row>
    <row r="27" spans="1:15" ht="22.5" outlineLevel="3" x14ac:dyDescent="0.25">
      <c r="A27" s="3"/>
      <c r="B27" s="1" t="s">
        <v>83</v>
      </c>
      <c r="C27" s="13" t="s">
        <v>84</v>
      </c>
      <c r="D27" s="14" t="s">
        <v>85</v>
      </c>
      <c r="E27" s="1" t="s">
        <v>61</v>
      </c>
      <c r="F27" s="1">
        <v>20</v>
      </c>
      <c r="G27" s="2">
        <v>21</v>
      </c>
      <c r="H27" s="33"/>
      <c r="I27" s="33">
        <f t="shared" si="4"/>
        <v>0</v>
      </c>
      <c r="J27" s="33">
        <f t="shared" si="5"/>
        <v>0</v>
      </c>
      <c r="K27" s="33">
        <f t="shared" si="6"/>
        <v>0</v>
      </c>
    </row>
    <row r="28" spans="1:15" outlineLevel="3" x14ac:dyDescent="0.25">
      <c r="A28" s="3"/>
      <c r="B28" s="1" t="s">
        <v>86</v>
      </c>
      <c r="C28" s="13" t="s">
        <v>87</v>
      </c>
      <c r="D28" s="14" t="s">
        <v>88</v>
      </c>
      <c r="E28" s="1" t="s">
        <v>89</v>
      </c>
      <c r="F28" s="1">
        <v>40</v>
      </c>
      <c r="G28" s="2">
        <v>21</v>
      </c>
      <c r="H28" s="33"/>
      <c r="I28" s="33">
        <f t="shared" si="4"/>
        <v>0</v>
      </c>
      <c r="J28" s="33">
        <f t="shared" si="5"/>
        <v>0</v>
      </c>
      <c r="K28" s="33">
        <f t="shared" si="6"/>
        <v>0</v>
      </c>
    </row>
    <row r="29" spans="1:15" ht="22.5" outlineLevel="3" x14ac:dyDescent="0.25">
      <c r="A29" s="3"/>
      <c r="B29" s="1" t="s">
        <v>90</v>
      </c>
      <c r="C29" s="13" t="s">
        <v>91</v>
      </c>
      <c r="D29" s="14" t="s">
        <v>92</v>
      </c>
      <c r="E29" s="1" t="s">
        <v>61</v>
      </c>
      <c r="F29" s="1">
        <v>82</v>
      </c>
      <c r="G29" s="2">
        <v>21</v>
      </c>
      <c r="H29" s="33"/>
      <c r="I29" s="33">
        <f t="shared" si="4"/>
        <v>0</v>
      </c>
      <c r="J29" s="33">
        <f t="shared" si="5"/>
        <v>0</v>
      </c>
      <c r="K29" s="33">
        <f t="shared" si="6"/>
        <v>0</v>
      </c>
    </row>
    <row r="30" spans="1:15" ht="22.5" outlineLevel="3" x14ac:dyDescent="0.25">
      <c r="A30" s="3"/>
      <c r="B30" s="1" t="s">
        <v>93</v>
      </c>
      <c r="C30" s="13" t="s">
        <v>94</v>
      </c>
      <c r="D30" s="14" t="s">
        <v>95</v>
      </c>
      <c r="E30" s="1" t="s">
        <v>89</v>
      </c>
      <c r="F30" s="1">
        <v>164</v>
      </c>
      <c r="G30" s="2">
        <v>21</v>
      </c>
      <c r="H30" s="33"/>
      <c r="I30" s="33">
        <f t="shared" si="4"/>
        <v>0</v>
      </c>
      <c r="J30" s="33">
        <f t="shared" si="5"/>
        <v>0</v>
      </c>
      <c r="K30" s="33">
        <f t="shared" si="6"/>
        <v>0</v>
      </c>
    </row>
    <row r="31" spans="1:15" outlineLevel="3" x14ac:dyDescent="0.25">
      <c r="A31" s="3"/>
      <c r="B31" s="1" t="s">
        <v>96</v>
      </c>
      <c r="C31" s="13" t="s">
        <v>97</v>
      </c>
      <c r="D31" s="14" t="s">
        <v>98</v>
      </c>
      <c r="E31" s="1" t="s">
        <v>57</v>
      </c>
      <c r="F31" s="1">
        <v>721</v>
      </c>
      <c r="G31" s="2">
        <v>21</v>
      </c>
      <c r="H31" s="33"/>
      <c r="I31" s="33">
        <f t="shared" si="4"/>
        <v>0</v>
      </c>
      <c r="J31" s="33">
        <f t="shared" si="5"/>
        <v>0</v>
      </c>
      <c r="K31" s="33">
        <f t="shared" si="6"/>
        <v>0</v>
      </c>
    </row>
    <row r="32" spans="1:15" ht="20.100000000000001" customHeight="1" outlineLevel="1" x14ac:dyDescent="0.25">
      <c r="A32" s="80" t="s">
        <v>22</v>
      </c>
      <c r="B32" s="81"/>
      <c r="C32" s="81"/>
      <c r="D32" s="81"/>
      <c r="E32" s="10"/>
      <c r="F32" s="10"/>
      <c r="G32" s="10"/>
      <c r="H32" s="10"/>
      <c r="I32" s="11">
        <f>SUM(I34:I38)</f>
        <v>0</v>
      </c>
      <c r="J32" s="11">
        <f>SUM(J34:J38)</f>
        <v>0</v>
      </c>
      <c r="K32" s="11">
        <f>SUM(K34:K38)</f>
        <v>0</v>
      </c>
      <c r="L32" s="29">
        <v>1</v>
      </c>
      <c r="M32" s="32">
        <f>SUM(I32)</f>
        <v>0</v>
      </c>
      <c r="N32" s="32">
        <f>SUM(J32)</f>
        <v>0</v>
      </c>
      <c r="O32" s="32">
        <f>SUM(K32)</f>
        <v>0</v>
      </c>
    </row>
    <row r="33" spans="1:15" ht="15" customHeight="1" outlineLevel="2" x14ac:dyDescent="0.25">
      <c r="A33" s="12"/>
      <c r="B33" s="30" t="s">
        <v>28</v>
      </c>
      <c r="C33" s="30" t="s">
        <v>29</v>
      </c>
      <c r="D33" s="30" t="s">
        <v>30</v>
      </c>
      <c r="E33" s="31" t="s">
        <v>31</v>
      </c>
      <c r="F33" s="31" t="s">
        <v>32</v>
      </c>
      <c r="G33" s="31" t="s">
        <v>33</v>
      </c>
      <c r="H33" s="31" t="s">
        <v>34</v>
      </c>
      <c r="I33" s="31" t="s">
        <v>17</v>
      </c>
      <c r="J33" s="31" t="s">
        <v>18</v>
      </c>
      <c r="K33" s="31" t="s">
        <v>19</v>
      </c>
    </row>
    <row r="34" spans="1:15" outlineLevel="3" x14ac:dyDescent="0.25">
      <c r="A34" s="3"/>
      <c r="B34" s="1" t="s">
        <v>99</v>
      </c>
      <c r="C34" s="13" t="s">
        <v>100</v>
      </c>
      <c r="D34" s="14" t="s">
        <v>101</v>
      </c>
      <c r="E34" s="1" t="s">
        <v>61</v>
      </c>
      <c r="F34" s="1">
        <v>5.76</v>
      </c>
      <c r="G34" s="2">
        <v>21</v>
      </c>
      <c r="H34" s="33"/>
      <c r="I34" s="33">
        <f>F34*H34</f>
        <v>0</v>
      </c>
      <c r="J34" s="33">
        <f>G34*I34/100</f>
        <v>0</v>
      </c>
      <c r="K34" s="33">
        <f>I34+J34</f>
        <v>0</v>
      </c>
    </row>
    <row r="35" spans="1:15" ht="22.5" outlineLevel="3" x14ac:dyDescent="0.25">
      <c r="A35" s="3"/>
      <c r="B35" s="1" t="s">
        <v>102</v>
      </c>
      <c r="C35" s="13" t="s">
        <v>103</v>
      </c>
      <c r="D35" s="14" t="s">
        <v>104</v>
      </c>
      <c r="E35" s="1" t="s">
        <v>89</v>
      </c>
      <c r="F35" s="1">
        <v>0.68899999999999995</v>
      </c>
      <c r="G35" s="2">
        <v>21</v>
      </c>
      <c r="H35" s="33"/>
      <c r="I35" s="33">
        <f>F35*H35</f>
        <v>0</v>
      </c>
      <c r="J35" s="33">
        <f>G35*I35/100</f>
        <v>0</v>
      </c>
      <c r="K35" s="33">
        <f>I35+J35</f>
        <v>0</v>
      </c>
    </row>
    <row r="36" spans="1:15" outlineLevel="3" x14ac:dyDescent="0.25">
      <c r="A36" s="3"/>
      <c r="B36" s="1" t="s">
        <v>105</v>
      </c>
      <c r="C36" s="13" t="s">
        <v>106</v>
      </c>
      <c r="D36" s="14" t="s">
        <v>107</v>
      </c>
      <c r="E36" s="1" t="s">
        <v>57</v>
      </c>
      <c r="F36" s="1">
        <v>19.2</v>
      </c>
      <c r="G36" s="2">
        <v>21</v>
      </c>
      <c r="H36" s="33"/>
      <c r="I36" s="33">
        <f>F36*H36</f>
        <v>0</v>
      </c>
      <c r="J36" s="33">
        <f>G36*I36/100</f>
        <v>0</v>
      </c>
      <c r="K36" s="33">
        <f>I36+J36</f>
        <v>0</v>
      </c>
    </row>
    <row r="37" spans="1:15" outlineLevel="3" x14ac:dyDescent="0.25">
      <c r="A37" s="3"/>
      <c r="B37" s="1" t="s">
        <v>108</v>
      </c>
      <c r="C37" s="13" t="s">
        <v>109</v>
      </c>
      <c r="D37" s="14" t="s">
        <v>110</v>
      </c>
      <c r="E37" s="1" t="s">
        <v>57</v>
      </c>
      <c r="F37" s="1">
        <v>19.2</v>
      </c>
      <c r="G37" s="2">
        <v>21</v>
      </c>
      <c r="H37" s="33"/>
      <c r="I37" s="33">
        <f>F37*H37</f>
        <v>0</v>
      </c>
      <c r="J37" s="33">
        <f>G37*I37/100</f>
        <v>0</v>
      </c>
      <c r="K37" s="33">
        <f>I37+J37</f>
        <v>0</v>
      </c>
    </row>
    <row r="38" spans="1:15" outlineLevel="3" x14ac:dyDescent="0.25">
      <c r="A38" s="3"/>
      <c r="B38" s="1" t="s">
        <v>111</v>
      </c>
      <c r="C38" s="13" t="s">
        <v>112</v>
      </c>
      <c r="D38" s="14" t="s">
        <v>113</v>
      </c>
      <c r="E38" s="1" t="s">
        <v>57</v>
      </c>
      <c r="F38" s="1">
        <v>9</v>
      </c>
      <c r="G38" s="2">
        <v>21</v>
      </c>
      <c r="H38" s="33"/>
      <c r="I38" s="33">
        <f>F38*H38</f>
        <v>0</v>
      </c>
      <c r="J38" s="33">
        <f>G38*I38/100</f>
        <v>0</v>
      </c>
      <c r="K38" s="33">
        <f>I38+J38</f>
        <v>0</v>
      </c>
    </row>
    <row r="39" spans="1:15" ht="20.100000000000001" customHeight="1" outlineLevel="1" x14ac:dyDescent="0.25">
      <c r="A39" s="80" t="s">
        <v>23</v>
      </c>
      <c r="B39" s="81"/>
      <c r="C39" s="81"/>
      <c r="D39" s="81"/>
      <c r="E39" s="10"/>
      <c r="F39" s="10"/>
      <c r="G39" s="10"/>
      <c r="H39" s="10"/>
      <c r="I39" s="11">
        <f>SUM(I41:I53)</f>
        <v>0</v>
      </c>
      <c r="J39" s="11">
        <f>SUM(J41:J53)</f>
        <v>0</v>
      </c>
      <c r="K39" s="11">
        <f>SUM(K41:K53)</f>
        <v>0</v>
      </c>
      <c r="L39" s="29">
        <v>1</v>
      </c>
      <c r="M39" s="32">
        <f>SUM(I39)</f>
        <v>0</v>
      </c>
      <c r="N39" s="32">
        <f>SUM(J39)</f>
        <v>0</v>
      </c>
      <c r="O39" s="32">
        <f>SUM(K39)</f>
        <v>0</v>
      </c>
    </row>
    <row r="40" spans="1:15" ht="15" customHeight="1" outlineLevel="2" x14ac:dyDescent="0.25">
      <c r="A40" s="12"/>
      <c r="B40" s="30" t="s">
        <v>28</v>
      </c>
      <c r="C40" s="30" t="s">
        <v>29</v>
      </c>
      <c r="D40" s="30" t="s">
        <v>30</v>
      </c>
      <c r="E40" s="31" t="s">
        <v>31</v>
      </c>
      <c r="F40" s="31" t="s">
        <v>32</v>
      </c>
      <c r="G40" s="31" t="s">
        <v>33</v>
      </c>
      <c r="H40" s="31" t="s">
        <v>34</v>
      </c>
      <c r="I40" s="31" t="s">
        <v>17</v>
      </c>
      <c r="J40" s="31" t="s">
        <v>18</v>
      </c>
      <c r="K40" s="31" t="s">
        <v>19</v>
      </c>
    </row>
    <row r="41" spans="1:15" outlineLevel="3" x14ac:dyDescent="0.25">
      <c r="A41" s="3"/>
      <c r="B41" s="1" t="s">
        <v>114</v>
      </c>
      <c r="C41" s="13" t="s">
        <v>115</v>
      </c>
      <c r="D41" s="14" t="s">
        <v>116</v>
      </c>
      <c r="E41" s="1" t="s">
        <v>57</v>
      </c>
      <c r="F41" s="1">
        <v>466</v>
      </c>
      <c r="G41" s="2">
        <v>21</v>
      </c>
      <c r="H41" s="33"/>
      <c r="I41" s="33">
        <f t="shared" ref="I41:I53" si="7">F41*H41</f>
        <v>0</v>
      </c>
      <c r="J41" s="33">
        <f t="shared" ref="J41:J53" si="8">G41*I41/100</f>
        <v>0</v>
      </c>
      <c r="K41" s="33">
        <f t="shared" ref="K41:K53" si="9">I41+J41</f>
        <v>0</v>
      </c>
    </row>
    <row r="42" spans="1:15" outlineLevel="3" x14ac:dyDescent="0.25">
      <c r="A42" s="3"/>
      <c r="B42" s="1" t="s">
        <v>117</v>
      </c>
      <c r="C42" s="13" t="s">
        <v>118</v>
      </c>
      <c r="D42" s="14" t="s">
        <v>119</v>
      </c>
      <c r="E42" s="1" t="s">
        <v>89</v>
      </c>
      <c r="F42" s="1">
        <v>7.8288000000000002</v>
      </c>
      <c r="G42" s="2">
        <v>21</v>
      </c>
      <c r="H42" s="33"/>
      <c r="I42" s="33">
        <f t="shared" si="7"/>
        <v>0</v>
      </c>
      <c r="J42" s="33">
        <f t="shared" si="8"/>
        <v>0</v>
      </c>
      <c r="K42" s="33">
        <f t="shared" si="9"/>
        <v>0</v>
      </c>
    </row>
    <row r="43" spans="1:15" outlineLevel="3" x14ac:dyDescent="0.25">
      <c r="A43" s="3"/>
      <c r="B43" s="1" t="s">
        <v>120</v>
      </c>
      <c r="C43" s="13" t="s">
        <v>121</v>
      </c>
      <c r="D43" s="14" t="s">
        <v>122</v>
      </c>
      <c r="E43" s="1" t="s">
        <v>89</v>
      </c>
      <c r="F43" s="1">
        <v>3.9144000000000001</v>
      </c>
      <c r="G43" s="2">
        <v>21</v>
      </c>
      <c r="H43" s="33"/>
      <c r="I43" s="33">
        <f t="shared" si="7"/>
        <v>0</v>
      </c>
      <c r="J43" s="33">
        <f t="shared" si="8"/>
        <v>0</v>
      </c>
      <c r="K43" s="33">
        <f t="shared" si="9"/>
        <v>0</v>
      </c>
    </row>
    <row r="44" spans="1:15" outlineLevel="3" x14ac:dyDescent="0.25">
      <c r="A44" s="3"/>
      <c r="B44" s="1" t="s">
        <v>123</v>
      </c>
      <c r="C44" s="13" t="s">
        <v>124</v>
      </c>
      <c r="D44" s="14" t="s">
        <v>125</v>
      </c>
      <c r="E44" s="1" t="s">
        <v>57</v>
      </c>
      <c r="F44" s="1">
        <v>466</v>
      </c>
      <c r="G44" s="2">
        <v>21</v>
      </c>
      <c r="H44" s="33"/>
      <c r="I44" s="33">
        <f t="shared" si="7"/>
        <v>0</v>
      </c>
      <c r="J44" s="33">
        <f t="shared" si="8"/>
        <v>0</v>
      </c>
      <c r="K44" s="33">
        <f t="shared" si="9"/>
        <v>0</v>
      </c>
    </row>
    <row r="45" spans="1:15" ht="22.5" outlineLevel="3" x14ac:dyDescent="0.25">
      <c r="A45" s="3"/>
      <c r="B45" s="1" t="s">
        <v>126</v>
      </c>
      <c r="C45" s="13" t="s">
        <v>127</v>
      </c>
      <c r="D45" s="14" t="s">
        <v>128</v>
      </c>
      <c r="E45" s="1" t="s">
        <v>57</v>
      </c>
      <c r="F45" s="1">
        <v>466</v>
      </c>
      <c r="G45" s="2">
        <v>21</v>
      </c>
      <c r="H45" s="33"/>
      <c r="I45" s="33">
        <f t="shared" si="7"/>
        <v>0</v>
      </c>
      <c r="J45" s="33">
        <f t="shared" si="8"/>
        <v>0</v>
      </c>
      <c r="K45" s="33">
        <f t="shared" si="9"/>
        <v>0</v>
      </c>
    </row>
    <row r="46" spans="1:15" outlineLevel="3" x14ac:dyDescent="0.25">
      <c r="A46" s="3"/>
      <c r="B46" s="1" t="s">
        <v>129</v>
      </c>
      <c r="C46" s="13" t="s">
        <v>130</v>
      </c>
      <c r="D46" s="14" t="s">
        <v>131</v>
      </c>
      <c r="E46" s="1" t="s">
        <v>57</v>
      </c>
      <c r="F46" s="1">
        <v>466</v>
      </c>
      <c r="G46" s="2">
        <v>21</v>
      </c>
      <c r="H46" s="33"/>
      <c r="I46" s="33">
        <f t="shared" si="7"/>
        <v>0</v>
      </c>
      <c r="J46" s="33">
        <f t="shared" si="8"/>
        <v>0</v>
      </c>
      <c r="K46" s="33">
        <f t="shared" si="9"/>
        <v>0</v>
      </c>
    </row>
    <row r="47" spans="1:15" outlineLevel="3" x14ac:dyDescent="0.25">
      <c r="A47" s="3"/>
      <c r="B47" s="1" t="s">
        <v>132</v>
      </c>
      <c r="C47" s="13" t="s">
        <v>133</v>
      </c>
      <c r="D47" s="14" t="s">
        <v>134</v>
      </c>
      <c r="E47" s="1" t="s">
        <v>89</v>
      </c>
      <c r="F47" s="1">
        <v>33.552</v>
      </c>
      <c r="G47" s="2">
        <v>21</v>
      </c>
      <c r="H47" s="33"/>
      <c r="I47" s="33">
        <f t="shared" si="7"/>
        <v>0</v>
      </c>
      <c r="J47" s="33">
        <f t="shared" si="8"/>
        <v>0</v>
      </c>
      <c r="K47" s="33">
        <f t="shared" si="9"/>
        <v>0</v>
      </c>
    </row>
    <row r="48" spans="1:15" outlineLevel="3" x14ac:dyDescent="0.25">
      <c r="A48" s="3"/>
      <c r="B48" s="1" t="s">
        <v>135</v>
      </c>
      <c r="C48" s="13" t="s">
        <v>136</v>
      </c>
      <c r="D48" s="14" t="s">
        <v>137</v>
      </c>
      <c r="E48" s="1" t="s">
        <v>57</v>
      </c>
      <c r="F48" s="1">
        <v>168</v>
      </c>
      <c r="G48" s="2">
        <v>21</v>
      </c>
      <c r="H48" s="33"/>
      <c r="I48" s="33">
        <f t="shared" si="7"/>
        <v>0</v>
      </c>
      <c r="J48" s="33">
        <f t="shared" si="8"/>
        <v>0</v>
      </c>
      <c r="K48" s="33">
        <f t="shared" si="9"/>
        <v>0</v>
      </c>
    </row>
    <row r="49" spans="1:15" outlineLevel="3" x14ac:dyDescent="0.25">
      <c r="A49" s="3"/>
      <c r="B49" s="1" t="s">
        <v>138</v>
      </c>
      <c r="C49" s="13" t="s">
        <v>139</v>
      </c>
      <c r="D49" s="14" t="s">
        <v>140</v>
      </c>
      <c r="E49" s="1" t="s">
        <v>57</v>
      </c>
      <c r="F49" s="1">
        <v>146</v>
      </c>
      <c r="G49" s="2">
        <v>21</v>
      </c>
      <c r="H49" s="33"/>
      <c r="I49" s="33">
        <f t="shared" si="7"/>
        <v>0</v>
      </c>
      <c r="J49" s="33">
        <f t="shared" si="8"/>
        <v>0</v>
      </c>
      <c r="K49" s="33">
        <f t="shared" si="9"/>
        <v>0</v>
      </c>
    </row>
    <row r="50" spans="1:15" outlineLevel="3" x14ac:dyDescent="0.25">
      <c r="A50" s="3"/>
      <c r="B50" s="1" t="s">
        <v>141</v>
      </c>
      <c r="C50" s="13" t="s">
        <v>142</v>
      </c>
      <c r="D50" s="14" t="s">
        <v>143</v>
      </c>
      <c r="E50" s="1" t="s">
        <v>57</v>
      </c>
      <c r="F50" s="1">
        <v>146</v>
      </c>
      <c r="G50" s="2">
        <v>21</v>
      </c>
      <c r="H50" s="33"/>
      <c r="I50" s="33">
        <f t="shared" si="7"/>
        <v>0</v>
      </c>
      <c r="J50" s="33">
        <f t="shared" si="8"/>
        <v>0</v>
      </c>
      <c r="K50" s="33">
        <f t="shared" si="9"/>
        <v>0</v>
      </c>
    </row>
    <row r="51" spans="1:15" ht="22.5" outlineLevel="3" x14ac:dyDescent="0.25">
      <c r="A51" s="3"/>
      <c r="B51" s="1" t="s">
        <v>144</v>
      </c>
      <c r="C51" s="13" t="s">
        <v>136</v>
      </c>
      <c r="D51" s="14" t="s">
        <v>145</v>
      </c>
      <c r="E51" s="1" t="s">
        <v>57</v>
      </c>
      <c r="F51" s="1">
        <v>87</v>
      </c>
      <c r="G51" s="2">
        <v>21</v>
      </c>
      <c r="H51" s="33"/>
      <c r="I51" s="33">
        <f t="shared" si="7"/>
        <v>0</v>
      </c>
      <c r="J51" s="33">
        <f t="shared" si="8"/>
        <v>0</v>
      </c>
      <c r="K51" s="33">
        <f t="shared" si="9"/>
        <v>0</v>
      </c>
    </row>
    <row r="52" spans="1:15" outlineLevel="3" x14ac:dyDescent="0.25">
      <c r="A52" s="3"/>
      <c r="B52" s="1" t="s">
        <v>146</v>
      </c>
      <c r="C52" s="13" t="s">
        <v>147</v>
      </c>
      <c r="D52" s="14" t="s">
        <v>148</v>
      </c>
      <c r="E52" s="1" t="s">
        <v>57</v>
      </c>
      <c r="F52" s="1">
        <v>75</v>
      </c>
      <c r="G52" s="2">
        <v>21</v>
      </c>
      <c r="H52" s="33"/>
      <c r="I52" s="33">
        <f t="shared" si="7"/>
        <v>0</v>
      </c>
      <c r="J52" s="33">
        <f t="shared" si="8"/>
        <v>0</v>
      </c>
      <c r="K52" s="33">
        <f t="shared" si="9"/>
        <v>0</v>
      </c>
    </row>
    <row r="53" spans="1:15" outlineLevel="3" x14ac:dyDescent="0.25">
      <c r="A53" s="3"/>
      <c r="B53" s="1" t="s">
        <v>149</v>
      </c>
      <c r="C53" s="13" t="s">
        <v>150</v>
      </c>
      <c r="D53" s="14" t="s">
        <v>151</v>
      </c>
      <c r="E53" s="1" t="s">
        <v>152</v>
      </c>
      <c r="F53" s="1">
        <v>1320</v>
      </c>
      <c r="G53" s="2">
        <v>21</v>
      </c>
      <c r="H53" s="33"/>
      <c r="I53" s="33">
        <f t="shared" si="7"/>
        <v>0</v>
      </c>
      <c r="J53" s="33">
        <f t="shared" si="8"/>
        <v>0</v>
      </c>
      <c r="K53" s="33">
        <f t="shared" si="9"/>
        <v>0</v>
      </c>
    </row>
    <row r="54" spans="1:15" ht="20.100000000000001" customHeight="1" outlineLevel="1" x14ac:dyDescent="0.25">
      <c r="A54" s="80" t="s">
        <v>24</v>
      </c>
      <c r="B54" s="81"/>
      <c r="C54" s="81"/>
      <c r="D54" s="81"/>
      <c r="E54" s="10"/>
      <c r="F54" s="10"/>
      <c r="G54" s="10"/>
      <c r="H54" s="10"/>
      <c r="I54" s="11">
        <f>SUM(I56:I59)</f>
        <v>0</v>
      </c>
      <c r="J54" s="11">
        <f>SUM(J56:J59)</f>
        <v>0</v>
      </c>
      <c r="K54" s="11">
        <f>SUM(K56:K59)</f>
        <v>0</v>
      </c>
      <c r="L54" s="29">
        <v>1</v>
      </c>
      <c r="M54" s="32">
        <f>SUM(I54)</f>
        <v>0</v>
      </c>
      <c r="N54" s="32">
        <f>SUM(J54)</f>
        <v>0</v>
      </c>
      <c r="O54" s="32">
        <f>SUM(K54)</f>
        <v>0</v>
      </c>
    </row>
    <row r="55" spans="1:15" ht="15" customHeight="1" outlineLevel="2" x14ac:dyDescent="0.25">
      <c r="A55" s="12"/>
      <c r="B55" s="30" t="s">
        <v>28</v>
      </c>
      <c r="C55" s="30" t="s">
        <v>29</v>
      </c>
      <c r="D55" s="30" t="s">
        <v>30</v>
      </c>
      <c r="E55" s="31" t="s">
        <v>31</v>
      </c>
      <c r="F55" s="31" t="s">
        <v>32</v>
      </c>
      <c r="G55" s="31" t="s">
        <v>33</v>
      </c>
      <c r="H55" s="31" t="s">
        <v>34</v>
      </c>
      <c r="I55" s="31" t="s">
        <v>17</v>
      </c>
      <c r="J55" s="31" t="s">
        <v>18</v>
      </c>
      <c r="K55" s="31" t="s">
        <v>19</v>
      </c>
    </row>
    <row r="56" spans="1:15" outlineLevel="3" x14ac:dyDescent="0.25">
      <c r="A56" s="3"/>
      <c r="B56" s="1" t="s">
        <v>153</v>
      </c>
      <c r="C56" s="13" t="s">
        <v>154</v>
      </c>
      <c r="D56" s="14" t="s">
        <v>155</v>
      </c>
      <c r="E56" s="1" t="s">
        <v>156</v>
      </c>
      <c r="F56" s="1">
        <v>4</v>
      </c>
      <c r="G56" s="2">
        <v>21</v>
      </c>
      <c r="H56" s="33"/>
      <c r="I56" s="33">
        <f>F56*H56</f>
        <v>0</v>
      </c>
      <c r="J56" s="33">
        <f>G56*I56/100</f>
        <v>0</v>
      </c>
      <c r="K56" s="33">
        <f>I56+J56</f>
        <v>0</v>
      </c>
    </row>
    <row r="57" spans="1:15" outlineLevel="3" x14ac:dyDescent="0.25">
      <c r="A57" s="3"/>
      <c r="B57" s="1" t="s">
        <v>157</v>
      </c>
      <c r="C57" s="13" t="s">
        <v>158</v>
      </c>
      <c r="D57" s="14" t="s">
        <v>159</v>
      </c>
      <c r="E57" s="1" t="s">
        <v>152</v>
      </c>
      <c r="F57" s="1">
        <v>3</v>
      </c>
      <c r="G57" s="2">
        <v>21</v>
      </c>
      <c r="H57" s="33"/>
      <c r="I57" s="33">
        <f>F57*H57</f>
        <v>0</v>
      </c>
      <c r="J57" s="33">
        <f>G57*I57/100</f>
        <v>0</v>
      </c>
      <c r="K57" s="33">
        <f>I57+J57</f>
        <v>0</v>
      </c>
    </row>
    <row r="58" spans="1:15" ht="22.5" outlineLevel="3" x14ac:dyDescent="0.25">
      <c r="A58" s="3"/>
      <c r="B58" s="1" t="s">
        <v>160</v>
      </c>
      <c r="C58" s="13" t="s">
        <v>161</v>
      </c>
      <c r="D58" s="14" t="s">
        <v>162</v>
      </c>
      <c r="E58" s="1" t="s">
        <v>152</v>
      </c>
      <c r="F58" s="1">
        <v>4</v>
      </c>
      <c r="G58" s="2">
        <v>21</v>
      </c>
      <c r="H58" s="33"/>
      <c r="I58" s="33">
        <f>F58*H58</f>
        <v>0</v>
      </c>
      <c r="J58" s="33">
        <f>G58*I58/100</f>
        <v>0</v>
      </c>
      <c r="K58" s="33">
        <f>I58+J58</f>
        <v>0</v>
      </c>
    </row>
    <row r="59" spans="1:15" outlineLevel="3" x14ac:dyDescent="0.25">
      <c r="A59" s="3"/>
      <c r="B59" s="1" t="s">
        <v>163</v>
      </c>
      <c r="C59" s="13" t="s">
        <v>164</v>
      </c>
      <c r="D59" s="14" t="s">
        <v>165</v>
      </c>
      <c r="E59" s="1" t="s">
        <v>152</v>
      </c>
      <c r="F59" s="1">
        <v>1</v>
      </c>
      <c r="G59" s="2">
        <v>21</v>
      </c>
      <c r="H59" s="33"/>
      <c r="I59" s="33">
        <f>F59*H59</f>
        <v>0</v>
      </c>
      <c r="J59" s="33">
        <f>G59*I59/100</f>
        <v>0</v>
      </c>
      <c r="K59" s="33">
        <f>I59+J59</f>
        <v>0</v>
      </c>
    </row>
    <row r="60" spans="1:15" ht="20.100000000000001" customHeight="1" outlineLevel="1" x14ac:dyDescent="0.25">
      <c r="A60" s="80" t="s">
        <v>25</v>
      </c>
      <c r="B60" s="81"/>
      <c r="C60" s="81"/>
      <c r="D60" s="81"/>
      <c r="E60" s="10"/>
      <c r="F60" s="10"/>
      <c r="G60" s="10"/>
      <c r="H60" s="10"/>
      <c r="I60" s="11">
        <f>SUM(I62:I74)</f>
        <v>0</v>
      </c>
      <c r="J60" s="11">
        <f>SUM(J62:J74)</f>
        <v>0</v>
      </c>
      <c r="K60" s="11">
        <f>SUM(K62:K74)</f>
        <v>0</v>
      </c>
      <c r="L60" s="29">
        <v>1</v>
      </c>
      <c r="M60" s="32">
        <f>SUM(I60)</f>
        <v>0</v>
      </c>
      <c r="N60" s="32">
        <f>SUM(J60)</f>
        <v>0</v>
      </c>
      <c r="O60" s="32">
        <f>SUM(K60)</f>
        <v>0</v>
      </c>
    </row>
    <row r="61" spans="1:15" ht="15" customHeight="1" outlineLevel="2" x14ac:dyDescent="0.25">
      <c r="A61" s="12"/>
      <c r="B61" s="30" t="s">
        <v>28</v>
      </c>
      <c r="C61" s="30" t="s">
        <v>29</v>
      </c>
      <c r="D61" s="30" t="s">
        <v>30</v>
      </c>
      <c r="E61" s="31" t="s">
        <v>31</v>
      </c>
      <c r="F61" s="31" t="s">
        <v>32</v>
      </c>
      <c r="G61" s="31" t="s">
        <v>33</v>
      </c>
      <c r="H61" s="31" t="s">
        <v>34</v>
      </c>
      <c r="I61" s="31" t="s">
        <v>17</v>
      </c>
      <c r="J61" s="31" t="s">
        <v>18</v>
      </c>
      <c r="K61" s="31" t="s">
        <v>19</v>
      </c>
    </row>
    <row r="62" spans="1:15" ht="22.5" outlineLevel="3" x14ac:dyDescent="0.25">
      <c r="A62" s="3"/>
      <c r="B62" s="1" t="s">
        <v>166</v>
      </c>
      <c r="C62" s="13" t="s">
        <v>167</v>
      </c>
      <c r="D62" s="14" t="s">
        <v>168</v>
      </c>
      <c r="E62" s="1" t="s">
        <v>156</v>
      </c>
      <c r="F62" s="1">
        <v>3.5</v>
      </c>
      <c r="G62" s="2">
        <v>21</v>
      </c>
      <c r="H62" s="33"/>
      <c r="I62" s="33">
        <f t="shared" ref="I62:I74" si="10">F62*H62</f>
        <v>0</v>
      </c>
      <c r="J62" s="33">
        <f t="shared" ref="J62:J74" si="11">G62*I62/100</f>
        <v>0</v>
      </c>
      <c r="K62" s="33">
        <f t="shared" ref="K62:K74" si="12">I62+J62</f>
        <v>0</v>
      </c>
    </row>
    <row r="63" spans="1:15" ht="22.5" outlineLevel="3" x14ac:dyDescent="0.25">
      <c r="A63" s="3"/>
      <c r="B63" s="1" t="s">
        <v>169</v>
      </c>
      <c r="C63" s="13" t="s">
        <v>170</v>
      </c>
      <c r="D63" s="14" t="s">
        <v>171</v>
      </c>
      <c r="E63" s="1" t="s">
        <v>152</v>
      </c>
      <c r="F63" s="1">
        <v>3.5</v>
      </c>
      <c r="G63" s="2">
        <v>21</v>
      </c>
      <c r="H63" s="33"/>
      <c r="I63" s="33">
        <f t="shared" si="10"/>
        <v>0</v>
      </c>
      <c r="J63" s="33">
        <f t="shared" si="11"/>
        <v>0</v>
      </c>
      <c r="K63" s="33">
        <f t="shared" si="12"/>
        <v>0</v>
      </c>
    </row>
    <row r="64" spans="1:15" outlineLevel="3" x14ac:dyDescent="0.25">
      <c r="A64" s="3"/>
      <c r="B64" s="1" t="s">
        <v>172</v>
      </c>
      <c r="C64" s="13" t="s">
        <v>173</v>
      </c>
      <c r="D64" s="14" t="s">
        <v>174</v>
      </c>
      <c r="E64" s="1" t="s">
        <v>156</v>
      </c>
      <c r="F64" s="1">
        <v>467</v>
      </c>
      <c r="G64" s="2">
        <v>21</v>
      </c>
      <c r="H64" s="33"/>
      <c r="I64" s="33">
        <f t="shared" si="10"/>
        <v>0</v>
      </c>
      <c r="J64" s="33">
        <f t="shared" si="11"/>
        <v>0</v>
      </c>
      <c r="K64" s="33">
        <f t="shared" si="12"/>
        <v>0</v>
      </c>
    </row>
    <row r="65" spans="1:15" ht="22.5" outlineLevel="3" x14ac:dyDescent="0.25">
      <c r="A65" s="3"/>
      <c r="B65" s="1" t="s">
        <v>175</v>
      </c>
      <c r="C65" s="13" t="s">
        <v>176</v>
      </c>
      <c r="D65" s="14" t="s">
        <v>177</v>
      </c>
      <c r="E65" s="1" t="s">
        <v>152</v>
      </c>
      <c r="F65" s="1">
        <v>280</v>
      </c>
      <c r="G65" s="2">
        <v>21</v>
      </c>
      <c r="H65" s="33"/>
      <c r="I65" s="33">
        <f t="shared" si="10"/>
        <v>0</v>
      </c>
      <c r="J65" s="33">
        <f t="shared" si="11"/>
        <v>0</v>
      </c>
      <c r="K65" s="33">
        <f t="shared" si="12"/>
        <v>0</v>
      </c>
    </row>
    <row r="66" spans="1:15" ht="22.5" outlineLevel="3" x14ac:dyDescent="0.25">
      <c r="A66" s="3"/>
      <c r="B66" s="1" t="s">
        <v>178</v>
      </c>
      <c r="C66" s="13" t="s">
        <v>179</v>
      </c>
      <c r="D66" s="14" t="s">
        <v>180</v>
      </c>
      <c r="E66" s="1" t="s">
        <v>152</v>
      </c>
      <c r="F66" s="1">
        <v>187</v>
      </c>
      <c r="G66" s="2">
        <v>21</v>
      </c>
      <c r="H66" s="33"/>
      <c r="I66" s="33">
        <f t="shared" si="10"/>
        <v>0</v>
      </c>
      <c r="J66" s="33">
        <f t="shared" si="11"/>
        <v>0</v>
      </c>
      <c r="K66" s="33">
        <f t="shared" si="12"/>
        <v>0</v>
      </c>
    </row>
    <row r="67" spans="1:15" outlineLevel="3" x14ac:dyDescent="0.25">
      <c r="A67" s="3"/>
      <c r="B67" s="1" t="s">
        <v>181</v>
      </c>
      <c r="C67" s="13" t="s">
        <v>182</v>
      </c>
      <c r="D67" s="14" t="s">
        <v>183</v>
      </c>
      <c r="E67" s="1" t="s">
        <v>156</v>
      </c>
      <c r="F67" s="1">
        <v>15</v>
      </c>
      <c r="G67" s="2">
        <v>21</v>
      </c>
      <c r="H67" s="33"/>
      <c r="I67" s="33">
        <f t="shared" si="10"/>
        <v>0</v>
      </c>
      <c r="J67" s="33">
        <f t="shared" si="11"/>
        <v>0</v>
      </c>
      <c r="K67" s="33">
        <f t="shared" si="12"/>
        <v>0</v>
      </c>
    </row>
    <row r="68" spans="1:15" outlineLevel="3" x14ac:dyDescent="0.25">
      <c r="A68" s="3"/>
      <c r="B68" s="1" t="s">
        <v>184</v>
      </c>
      <c r="C68" s="13" t="s">
        <v>185</v>
      </c>
      <c r="D68" s="14" t="s">
        <v>186</v>
      </c>
      <c r="E68" s="1" t="s">
        <v>156</v>
      </c>
      <c r="F68" s="1">
        <v>15</v>
      </c>
      <c r="G68" s="2">
        <v>21</v>
      </c>
      <c r="H68" s="33"/>
      <c r="I68" s="33">
        <f t="shared" si="10"/>
        <v>0</v>
      </c>
      <c r="J68" s="33">
        <f t="shared" si="11"/>
        <v>0</v>
      </c>
      <c r="K68" s="33">
        <f t="shared" si="12"/>
        <v>0</v>
      </c>
    </row>
    <row r="69" spans="1:15" outlineLevel="3" x14ac:dyDescent="0.25">
      <c r="A69" s="3"/>
      <c r="B69" s="1" t="s">
        <v>187</v>
      </c>
      <c r="C69" s="13" t="s">
        <v>188</v>
      </c>
      <c r="D69" s="14" t="s">
        <v>189</v>
      </c>
      <c r="E69" s="1" t="s">
        <v>156</v>
      </c>
      <c r="F69" s="1">
        <v>15</v>
      </c>
      <c r="G69" s="2">
        <v>21</v>
      </c>
      <c r="H69" s="33"/>
      <c r="I69" s="33">
        <f t="shared" si="10"/>
        <v>0</v>
      </c>
      <c r="J69" s="33">
        <f t="shared" si="11"/>
        <v>0</v>
      </c>
      <c r="K69" s="33">
        <f t="shared" si="12"/>
        <v>0</v>
      </c>
    </row>
    <row r="70" spans="1:15" outlineLevel="3" x14ac:dyDescent="0.25">
      <c r="A70" s="3"/>
      <c r="B70" s="1" t="s">
        <v>190</v>
      </c>
      <c r="C70" s="13" t="s">
        <v>191</v>
      </c>
      <c r="D70" s="14" t="s">
        <v>192</v>
      </c>
      <c r="E70" s="1" t="s">
        <v>89</v>
      </c>
      <c r="F70" s="1">
        <v>110.77</v>
      </c>
      <c r="G70" s="2">
        <v>21</v>
      </c>
      <c r="H70" s="33"/>
      <c r="I70" s="33">
        <f t="shared" si="10"/>
        <v>0</v>
      </c>
      <c r="J70" s="33">
        <f t="shared" si="11"/>
        <v>0</v>
      </c>
      <c r="K70" s="33">
        <f t="shared" si="12"/>
        <v>0</v>
      </c>
    </row>
    <row r="71" spans="1:15" outlineLevel="3" x14ac:dyDescent="0.25">
      <c r="A71" s="3"/>
      <c r="B71" s="1" t="s">
        <v>193</v>
      </c>
      <c r="C71" s="13" t="s">
        <v>194</v>
      </c>
      <c r="D71" s="14" t="s">
        <v>195</v>
      </c>
      <c r="E71" s="1" t="s">
        <v>89</v>
      </c>
      <c r="F71" s="1">
        <v>2326.17</v>
      </c>
      <c r="G71" s="2">
        <v>21</v>
      </c>
      <c r="H71" s="33"/>
      <c r="I71" s="33">
        <f t="shared" si="10"/>
        <v>0</v>
      </c>
      <c r="J71" s="33">
        <f t="shared" si="11"/>
        <v>0</v>
      </c>
      <c r="K71" s="33">
        <f t="shared" si="12"/>
        <v>0</v>
      </c>
    </row>
    <row r="72" spans="1:15" outlineLevel="3" x14ac:dyDescent="0.25">
      <c r="A72" s="3"/>
      <c r="B72" s="1" t="s">
        <v>196</v>
      </c>
      <c r="C72" s="13" t="s">
        <v>197</v>
      </c>
      <c r="D72" s="14" t="s">
        <v>198</v>
      </c>
      <c r="E72" s="1" t="s">
        <v>89</v>
      </c>
      <c r="F72" s="1">
        <v>110.77</v>
      </c>
      <c r="G72" s="2">
        <v>21</v>
      </c>
      <c r="H72" s="33"/>
      <c r="I72" s="33">
        <f t="shared" si="10"/>
        <v>0</v>
      </c>
      <c r="J72" s="33">
        <f t="shared" si="11"/>
        <v>0</v>
      </c>
      <c r="K72" s="33">
        <f t="shared" si="12"/>
        <v>0</v>
      </c>
    </row>
    <row r="73" spans="1:15" ht="22.5" outlineLevel="3" x14ac:dyDescent="0.25">
      <c r="A73" s="3"/>
      <c r="B73" s="1" t="s">
        <v>199</v>
      </c>
      <c r="C73" s="13" t="s">
        <v>200</v>
      </c>
      <c r="D73" s="14" t="s">
        <v>201</v>
      </c>
      <c r="E73" s="1" t="s">
        <v>89</v>
      </c>
      <c r="F73" s="1">
        <v>8.25</v>
      </c>
      <c r="G73" s="2">
        <v>21</v>
      </c>
      <c r="H73" s="33"/>
      <c r="I73" s="33">
        <f t="shared" si="10"/>
        <v>0</v>
      </c>
      <c r="J73" s="33">
        <f t="shared" si="11"/>
        <v>0</v>
      </c>
      <c r="K73" s="33">
        <f t="shared" si="12"/>
        <v>0</v>
      </c>
    </row>
    <row r="74" spans="1:15" ht="22.5" outlineLevel="3" x14ac:dyDescent="0.25">
      <c r="A74" s="3"/>
      <c r="B74" s="1" t="s">
        <v>202</v>
      </c>
      <c r="C74" s="13" t="s">
        <v>203</v>
      </c>
      <c r="D74" s="14" t="s">
        <v>204</v>
      </c>
      <c r="E74" s="1" t="s">
        <v>89</v>
      </c>
      <c r="F74" s="1">
        <v>102.52</v>
      </c>
      <c r="G74" s="2">
        <v>21</v>
      </c>
      <c r="H74" s="33"/>
      <c r="I74" s="33">
        <f t="shared" si="10"/>
        <v>0</v>
      </c>
      <c r="J74" s="33">
        <f t="shared" si="11"/>
        <v>0</v>
      </c>
      <c r="K74" s="33">
        <f t="shared" si="12"/>
        <v>0</v>
      </c>
    </row>
    <row r="75" spans="1:15" ht="20.100000000000001" customHeight="1" outlineLevel="1" x14ac:dyDescent="0.25">
      <c r="A75" s="80" t="s">
        <v>26</v>
      </c>
      <c r="B75" s="81"/>
      <c r="C75" s="81"/>
      <c r="D75" s="81"/>
      <c r="E75" s="10"/>
      <c r="F75" s="10"/>
      <c r="G75" s="10"/>
      <c r="H75" s="10"/>
      <c r="I75" s="11">
        <f>SUM(I77)</f>
        <v>0</v>
      </c>
      <c r="J75" s="11">
        <f>SUM(J77)</f>
        <v>0</v>
      </c>
      <c r="K75" s="11">
        <f>SUM(K77)</f>
        <v>0</v>
      </c>
      <c r="L75" s="29">
        <v>1</v>
      </c>
      <c r="M75" s="32">
        <f>SUM(I75)</f>
        <v>0</v>
      </c>
      <c r="N75" s="32">
        <f>SUM(J75)</f>
        <v>0</v>
      </c>
      <c r="O75" s="32">
        <f>SUM(K75)</f>
        <v>0</v>
      </c>
    </row>
    <row r="76" spans="1:15" ht="15" customHeight="1" outlineLevel="2" x14ac:dyDescent="0.25">
      <c r="A76" s="12"/>
      <c r="B76" s="30" t="s">
        <v>28</v>
      </c>
      <c r="C76" s="30" t="s">
        <v>29</v>
      </c>
      <c r="D76" s="30" t="s">
        <v>30</v>
      </c>
      <c r="E76" s="31" t="s">
        <v>31</v>
      </c>
      <c r="F76" s="31" t="s">
        <v>32</v>
      </c>
      <c r="G76" s="31" t="s">
        <v>33</v>
      </c>
      <c r="H76" s="31" t="s">
        <v>34</v>
      </c>
      <c r="I76" s="31" t="s">
        <v>17</v>
      </c>
      <c r="J76" s="31" t="s">
        <v>18</v>
      </c>
      <c r="K76" s="31" t="s">
        <v>19</v>
      </c>
    </row>
    <row r="77" spans="1:15" outlineLevel="3" x14ac:dyDescent="0.25">
      <c r="A77" s="3"/>
      <c r="B77" s="1" t="s">
        <v>205</v>
      </c>
      <c r="C77" s="13" t="s">
        <v>206</v>
      </c>
      <c r="D77" s="14" t="s">
        <v>207</v>
      </c>
      <c r="E77" s="1" t="s">
        <v>89</v>
      </c>
      <c r="F77" s="1">
        <v>542.82000000000005</v>
      </c>
      <c r="G77" s="2">
        <v>21</v>
      </c>
      <c r="H77" s="33"/>
      <c r="I77" s="33">
        <f>F77*H77</f>
        <v>0</v>
      </c>
      <c r="J77" s="33">
        <f>G77*I77/100</f>
        <v>0</v>
      </c>
      <c r="K77" s="33">
        <f>I77+J77</f>
        <v>0</v>
      </c>
    </row>
    <row r="78" spans="1:15" ht="15" customHeight="1" x14ac:dyDescent="0.25"/>
  </sheetData>
  <mergeCells count="13">
    <mergeCell ref="A7:D7"/>
    <mergeCell ref="A8:D8"/>
    <mergeCell ref="A16:D16"/>
    <mergeCell ref="A2:L2"/>
    <mergeCell ref="A3:L3"/>
    <mergeCell ref="A4:L4"/>
    <mergeCell ref="A5:D5"/>
    <mergeCell ref="A6:D6"/>
    <mergeCell ref="A60:D60"/>
    <mergeCell ref="A75:D75"/>
    <mergeCell ref="A32:D32"/>
    <mergeCell ref="A39:D39"/>
    <mergeCell ref="A54:D54"/>
  </mergeCells>
  <conditionalFormatting sqref="A7:K8 A16:K16 A32:K32 A39:K39 A54:K54 A60:K60 A75:K75">
    <cfRule type="expression" dxfId="2" priority="1" stopIfTrue="1">
      <formula>$L7=0</formula>
    </cfRule>
    <cfRule type="expression" dxfId="1" priority="2" stopIfTrue="1">
      <formula>$L7=1</formula>
    </cfRule>
    <cfRule type="expression" dxfId="0" priority="3" stopIfTrue="1">
      <formula>$L7&gt;1</formula>
    </cfRule>
  </conditionalFormatting>
  <pageMargins left="0.7" right="0.7" top="0.78740157499999996" bottom="0.78740157499999996" header="0.3" footer="0.3"/>
  <pageSetup paperSize="9" scale="77" fitToHeight="0" orientation="landscape" r:id="rId1"/>
  <headerFooter>
    <oddHeader>Stránka &amp;P z &amp;N</oddHeader>
    <evenHeader>Stránka &amp;P z &amp;N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Rekapitulace objektů</vt:lpstr>
      <vt:lpstr>Položkový 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Zedníková Miroslava</dc:creator>
  <cp:lastModifiedBy>Zedníková Miroslava</cp:lastModifiedBy>
  <cp:lastPrinted>2024-01-03T13:16:33Z</cp:lastPrinted>
  <dcterms:created xsi:type="dcterms:W3CDTF">2024-01-04T05:43:31Z</dcterms:created>
  <dcterms:modified xsi:type="dcterms:W3CDTF">2024-01-04T05:45:33Z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2024-01-03T13:17:33Z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71194098-dea2-456c-b699-9b5bc9e49b88</vt:lpwstr>
  </property>
  <property fmtid="{D5CDD505-2E9C-101B-9397-08002B2CF9AE}" pid="8" name="MSIP_Label_06b95ba9-d50e-4074-b623-0a9711dc916f_ContentBits">
    <vt:lpwstr>0</vt:lpwstr>
  </property>
</Properties>
</file>