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----- DATA ------\PROJEKTY\Višňové - stavby\Konzultace VIŠŇOVÉ\ROZPOČTY VIŠNOVÉ\"/>
    </mc:Choice>
  </mc:AlternateContent>
  <xr:revisionPtr revIDLastSave="0" documentId="13_ncr:1_{ED235F76-2053-4615-BF99-D2B54B877425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I01 1 Pol" sheetId="12" r:id="rId4"/>
    <sheet name="N01 1 Pol" sheetId="13" r:id="rId5"/>
    <sheet name="VN 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'I01 1 Pol'!$1:$7</definedName>
    <definedName name="_xlnm.Print_Titles" localSheetId="4">'N01 1 Pol'!$1:$7</definedName>
    <definedName name="_xlnm.Print_Titles" localSheetId="5">'VN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'I01 1 Pol'!$A$1:$X$105</definedName>
    <definedName name="_xlnm.Print_Area" localSheetId="4">'N01 1 Pol'!$A$1:$X$318</definedName>
    <definedName name="_xlnm.Print_Area" localSheetId="1">Stavba!$A$1:$J$92</definedName>
    <definedName name="_xlnm.Print_Area" localSheetId="5">'VN 2 Pol'!$A$1:$X$11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4" l="1"/>
  <c r="Q8" i="14"/>
  <c r="G9" i="14"/>
  <c r="M9" i="14" s="1"/>
  <c r="M8" i="14" s="1"/>
  <c r="I9" i="14"/>
  <c r="I8" i="14" s="1"/>
  <c r="K9" i="14"/>
  <c r="K8" i="14" s="1"/>
  <c r="O9" i="14"/>
  <c r="O8" i="14" s="1"/>
  <c r="Q9" i="14"/>
  <c r="V9" i="14"/>
  <c r="V8" i="14" s="1"/>
  <c r="BA187" i="13"/>
  <c r="BA179" i="13"/>
  <c r="G8" i="13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G11" i="13" s="1"/>
  <c r="I12" i="13"/>
  <c r="I11" i="13" s="1"/>
  <c r="K12" i="13"/>
  <c r="O12" i="13"/>
  <c r="O11" i="13" s="1"/>
  <c r="Q12" i="13"/>
  <c r="V12" i="13"/>
  <c r="V11" i="13" s="1"/>
  <c r="G19" i="13"/>
  <c r="M19" i="13" s="1"/>
  <c r="I19" i="13"/>
  <c r="K19" i="13"/>
  <c r="K11" i="13" s="1"/>
  <c r="O19" i="13"/>
  <c r="Q19" i="13"/>
  <c r="Q11" i="13" s="1"/>
  <c r="V19" i="13"/>
  <c r="G20" i="13"/>
  <c r="I20" i="13"/>
  <c r="K20" i="13"/>
  <c r="M20" i="13"/>
  <c r="O20" i="13"/>
  <c r="Q20" i="13"/>
  <c r="V20" i="13"/>
  <c r="O21" i="13"/>
  <c r="G22" i="13"/>
  <c r="I22" i="13"/>
  <c r="I21" i="13" s="1"/>
  <c r="K22" i="13"/>
  <c r="K21" i="13" s="1"/>
  <c r="M22" i="13"/>
  <c r="O22" i="13"/>
  <c r="Q22" i="13"/>
  <c r="Q21" i="13" s="1"/>
  <c r="V22" i="13"/>
  <c r="G23" i="13"/>
  <c r="G21" i="13" s="1"/>
  <c r="I23" i="13"/>
  <c r="K23" i="13"/>
  <c r="O23" i="13"/>
  <c r="Q23" i="13"/>
  <c r="V23" i="13"/>
  <c r="V21" i="13" s="1"/>
  <c r="G24" i="13"/>
  <c r="I24" i="13"/>
  <c r="K24" i="13"/>
  <c r="M24" i="13"/>
  <c r="O24" i="13"/>
  <c r="Q24" i="13"/>
  <c r="V24" i="13"/>
  <c r="G26" i="13"/>
  <c r="K26" i="13"/>
  <c r="O26" i="13"/>
  <c r="G27" i="13"/>
  <c r="M27" i="13" s="1"/>
  <c r="M26" i="13" s="1"/>
  <c r="I27" i="13"/>
  <c r="I26" i="13" s="1"/>
  <c r="K27" i="13"/>
  <c r="O27" i="13"/>
  <c r="Q27" i="13"/>
  <c r="Q26" i="13" s="1"/>
  <c r="V27" i="13"/>
  <c r="V26" i="13" s="1"/>
  <c r="G30" i="13"/>
  <c r="K30" i="13"/>
  <c r="O30" i="13"/>
  <c r="V30" i="13"/>
  <c r="G31" i="13"/>
  <c r="M31" i="13" s="1"/>
  <c r="M30" i="13" s="1"/>
  <c r="I31" i="13"/>
  <c r="I30" i="13" s="1"/>
  <c r="K31" i="13"/>
  <c r="O31" i="13"/>
  <c r="Q31" i="13"/>
  <c r="Q30" i="13" s="1"/>
  <c r="V31" i="13"/>
  <c r="O37" i="13"/>
  <c r="G38" i="13"/>
  <c r="M38" i="13" s="1"/>
  <c r="I38" i="13"/>
  <c r="I37" i="13" s="1"/>
  <c r="K38" i="13"/>
  <c r="O38" i="13"/>
  <c r="Q38" i="13"/>
  <c r="Q37" i="13" s="1"/>
  <c r="V38" i="13"/>
  <c r="G40" i="13"/>
  <c r="G37" i="13" s="1"/>
  <c r="I40" i="13"/>
  <c r="K40" i="13"/>
  <c r="K37" i="13" s="1"/>
  <c r="O40" i="13"/>
  <c r="Q40" i="13"/>
  <c r="V40" i="13"/>
  <c r="V37" i="13" s="1"/>
  <c r="G41" i="13"/>
  <c r="I41" i="13"/>
  <c r="K41" i="13"/>
  <c r="M41" i="13"/>
  <c r="O41" i="13"/>
  <c r="Q41" i="13"/>
  <c r="V41" i="13"/>
  <c r="K44" i="13"/>
  <c r="O44" i="13"/>
  <c r="V44" i="13"/>
  <c r="G45" i="13"/>
  <c r="M45" i="13" s="1"/>
  <c r="M44" i="13" s="1"/>
  <c r="I45" i="13"/>
  <c r="I44" i="13" s="1"/>
  <c r="K45" i="13"/>
  <c r="O45" i="13"/>
  <c r="Q45" i="13"/>
  <c r="Q44" i="13" s="1"/>
  <c r="V45" i="13"/>
  <c r="K52" i="13"/>
  <c r="G53" i="13"/>
  <c r="M53" i="13" s="1"/>
  <c r="I53" i="13"/>
  <c r="I52" i="13" s="1"/>
  <c r="K53" i="13"/>
  <c r="O53" i="13"/>
  <c r="Q53" i="13"/>
  <c r="Q52" i="13" s="1"/>
  <c r="V53" i="13"/>
  <c r="G55" i="13"/>
  <c r="I55" i="13"/>
  <c r="K55" i="13"/>
  <c r="O55" i="13"/>
  <c r="O52" i="13" s="1"/>
  <c r="Q55" i="13"/>
  <c r="V55" i="13"/>
  <c r="V52" i="13" s="1"/>
  <c r="G57" i="13"/>
  <c r="M57" i="13" s="1"/>
  <c r="I57" i="13"/>
  <c r="K57" i="13"/>
  <c r="O57" i="13"/>
  <c r="Q57" i="13"/>
  <c r="V57" i="13"/>
  <c r="G58" i="13"/>
  <c r="M58" i="13" s="1"/>
  <c r="I58" i="13"/>
  <c r="K58" i="13"/>
  <c r="O58" i="13"/>
  <c r="Q58" i="13"/>
  <c r="V58" i="13"/>
  <c r="I59" i="13"/>
  <c r="Q59" i="13"/>
  <c r="G60" i="13"/>
  <c r="G59" i="13" s="1"/>
  <c r="I60" i="13"/>
  <c r="K60" i="13"/>
  <c r="K59" i="13" s="1"/>
  <c r="O60" i="13"/>
  <c r="O59" i="13" s="1"/>
  <c r="Q60" i="13"/>
  <c r="V60" i="13"/>
  <c r="V59" i="13" s="1"/>
  <c r="I62" i="13"/>
  <c r="G63" i="13"/>
  <c r="M63" i="13" s="1"/>
  <c r="I63" i="13"/>
  <c r="K63" i="13"/>
  <c r="K62" i="13" s="1"/>
  <c r="O63" i="13"/>
  <c r="O62" i="13" s="1"/>
  <c r="Q63" i="13"/>
  <c r="V63" i="13"/>
  <c r="V62" i="13" s="1"/>
  <c r="G65" i="13"/>
  <c r="M65" i="13" s="1"/>
  <c r="I65" i="13"/>
  <c r="K65" i="13"/>
  <c r="O65" i="13"/>
  <c r="Q65" i="13"/>
  <c r="Q62" i="13" s="1"/>
  <c r="V65" i="13"/>
  <c r="G67" i="13"/>
  <c r="M67" i="13" s="1"/>
  <c r="I67" i="13"/>
  <c r="K67" i="13"/>
  <c r="O67" i="13"/>
  <c r="Q67" i="13"/>
  <c r="V67" i="13"/>
  <c r="G71" i="13"/>
  <c r="M71" i="13" s="1"/>
  <c r="I71" i="13"/>
  <c r="K71" i="13"/>
  <c r="O71" i="13"/>
  <c r="Q71" i="13"/>
  <c r="V71" i="13"/>
  <c r="V73" i="13"/>
  <c r="G74" i="13"/>
  <c r="M74" i="13" s="1"/>
  <c r="I74" i="13"/>
  <c r="I73" i="13" s="1"/>
  <c r="K74" i="13"/>
  <c r="O74" i="13"/>
  <c r="Q74" i="13"/>
  <c r="Q73" i="13" s="1"/>
  <c r="V74" i="13"/>
  <c r="G76" i="13"/>
  <c r="G73" i="13" s="1"/>
  <c r="I76" i="13"/>
  <c r="K76" i="13"/>
  <c r="K73" i="13" s="1"/>
  <c r="O76" i="13"/>
  <c r="O73" i="13" s="1"/>
  <c r="Q76" i="13"/>
  <c r="V76" i="13"/>
  <c r="I80" i="13"/>
  <c r="G81" i="13"/>
  <c r="M81" i="13" s="1"/>
  <c r="I81" i="13"/>
  <c r="K81" i="13"/>
  <c r="K80" i="13" s="1"/>
  <c r="O81" i="13"/>
  <c r="O80" i="13" s="1"/>
  <c r="Q81" i="13"/>
  <c r="V81" i="13"/>
  <c r="V80" i="13" s="1"/>
  <c r="G83" i="13"/>
  <c r="M83" i="13" s="1"/>
  <c r="I83" i="13"/>
  <c r="K83" i="13"/>
  <c r="O83" i="13"/>
  <c r="Q83" i="13"/>
  <c r="Q80" i="13" s="1"/>
  <c r="V83" i="13"/>
  <c r="G85" i="13"/>
  <c r="M85" i="13" s="1"/>
  <c r="I85" i="13"/>
  <c r="K85" i="13"/>
  <c r="O85" i="13"/>
  <c r="Q85" i="13"/>
  <c r="V85" i="13"/>
  <c r="G88" i="13"/>
  <c r="I88" i="13"/>
  <c r="K88" i="13"/>
  <c r="M88" i="13"/>
  <c r="O88" i="13"/>
  <c r="Q88" i="13"/>
  <c r="V88" i="13"/>
  <c r="G91" i="13"/>
  <c r="M91" i="13" s="1"/>
  <c r="I91" i="13"/>
  <c r="K91" i="13"/>
  <c r="O91" i="13"/>
  <c r="Q91" i="13"/>
  <c r="V91" i="13"/>
  <c r="G94" i="13"/>
  <c r="I94" i="13"/>
  <c r="K94" i="13"/>
  <c r="K93" i="13" s="1"/>
  <c r="O94" i="13"/>
  <c r="O93" i="13" s="1"/>
  <c r="Q94" i="13"/>
  <c r="V94" i="13"/>
  <c r="V93" i="13" s="1"/>
  <c r="G97" i="13"/>
  <c r="M97" i="13" s="1"/>
  <c r="I97" i="13"/>
  <c r="I93" i="13" s="1"/>
  <c r="K97" i="13"/>
  <c r="O97" i="13"/>
  <c r="Q97" i="13"/>
  <c r="Q93" i="13" s="1"/>
  <c r="V97" i="13"/>
  <c r="G98" i="13"/>
  <c r="M98" i="13" s="1"/>
  <c r="I98" i="13"/>
  <c r="K98" i="13"/>
  <c r="O98" i="13"/>
  <c r="Q98" i="13"/>
  <c r="V98" i="13"/>
  <c r="G99" i="13"/>
  <c r="I99" i="13"/>
  <c r="K99" i="13"/>
  <c r="M99" i="13"/>
  <c r="O99" i="13"/>
  <c r="Q99" i="13"/>
  <c r="V99" i="13"/>
  <c r="G100" i="13"/>
  <c r="M100" i="13" s="1"/>
  <c r="I100" i="13"/>
  <c r="K100" i="13"/>
  <c r="O100" i="13"/>
  <c r="Q100" i="13"/>
  <c r="V100" i="13"/>
  <c r="G101" i="13"/>
  <c r="M101" i="13" s="1"/>
  <c r="I101" i="13"/>
  <c r="K101" i="13"/>
  <c r="O101" i="13"/>
  <c r="Q101" i="13"/>
  <c r="V101" i="13"/>
  <c r="G102" i="13"/>
  <c r="M102" i="13" s="1"/>
  <c r="I102" i="13"/>
  <c r="K102" i="13"/>
  <c r="O102" i="13"/>
  <c r="Q102" i="13"/>
  <c r="V102" i="13"/>
  <c r="G105" i="13"/>
  <c r="I105" i="13"/>
  <c r="K105" i="13"/>
  <c r="K104" i="13" s="1"/>
  <c r="O105" i="13"/>
  <c r="O104" i="13" s="1"/>
  <c r="Q105" i="13"/>
  <c r="V105" i="13"/>
  <c r="V104" i="13" s="1"/>
  <c r="G107" i="13"/>
  <c r="M107" i="13" s="1"/>
  <c r="I107" i="13"/>
  <c r="I104" i="13" s="1"/>
  <c r="K107" i="13"/>
  <c r="O107" i="13"/>
  <c r="Q107" i="13"/>
  <c r="Q104" i="13" s="1"/>
  <c r="V107" i="13"/>
  <c r="G109" i="13"/>
  <c r="K109" i="13"/>
  <c r="O109" i="13"/>
  <c r="V109" i="13"/>
  <c r="G110" i="13"/>
  <c r="M110" i="13" s="1"/>
  <c r="M109" i="13" s="1"/>
  <c r="I110" i="13"/>
  <c r="I109" i="13" s="1"/>
  <c r="K110" i="13"/>
  <c r="O110" i="13"/>
  <c r="Q110" i="13"/>
  <c r="Q109" i="13" s="1"/>
  <c r="V110" i="13"/>
  <c r="O113" i="13"/>
  <c r="G114" i="13"/>
  <c r="M114" i="13" s="1"/>
  <c r="I114" i="13"/>
  <c r="I113" i="13" s="1"/>
  <c r="K114" i="13"/>
  <c r="O114" i="13"/>
  <c r="Q114" i="13"/>
  <c r="Q113" i="13" s="1"/>
  <c r="V114" i="13"/>
  <c r="G116" i="13"/>
  <c r="G113" i="13" s="1"/>
  <c r="I116" i="13"/>
  <c r="K116" i="13"/>
  <c r="K113" i="13" s="1"/>
  <c r="O116" i="13"/>
  <c r="Q116" i="13"/>
  <c r="V116" i="13"/>
  <c r="V113" i="13" s="1"/>
  <c r="G118" i="13"/>
  <c r="M118" i="13" s="1"/>
  <c r="I118" i="13"/>
  <c r="K118" i="13"/>
  <c r="O118" i="13"/>
  <c r="Q118" i="13"/>
  <c r="V118" i="13"/>
  <c r="G122" i="13"/>
  <c r="K122" i="13"/>
  <c r="O122" i="13"/>
  <c r="V122" i="13"/>
  <c r="G123" i="13"/>
  <c r="I123" i="13"/>
  <c r="I122" i="13" s="1"/>
  <c r="K123" i="13"/>
  <c r="M123" i="13"/>
  <c r="M122" i="13" s="1"/>
  <c r="O123" i="13"/>
  <c r="Q123" i="13"/>
  <c r="Q122" i="13" s="1"/>
  <c r="V123" i="13"/>
  <c r="G125" i="13"/>
  <c r="I125" i="13"/>
  <c r="I124" i="13" s="1"/>
  <c r="K125" i="13"/>
  <c r="M125" i="13"/>
  <c r="O125" i="13"/>
  <c r="Q125" i="13"/>
  <c r="Q124" i="13" s="1"/>
  <c r="V125" i="13"/>
  <c r="G126" i="13"/>
  <c r="G124" i="13" s="1"/>
  <c r="I126" i="13"/>
  <c r="K126" i="13"/>
  <c r="O126" i="13"/>
  <c r="O124" i="13" s="1"/>
  <c r="Q126" i="13"/>
  <c r="V126" i="13"/>
  <c r="V124" i="13" s="1"/>
  <c r="G129" i="13"/>
  <c r="M129" i="13" s="1"/>
  <c r="I129" i="13"/>
  <c r="K129" i="13"/>
  <c r="O129" i="13"/>
  <c r="Q129" i="13"/>
  <c r="V129" i="13"/>
  <c r="G131" i="13"/>
  <c r="M131" i="13" s="1"/>
  <c r="I131" i="13"/>
  <c r="K131" i="13"/>
  <c r="O131" i="13"/>
  <c r="Q131" i="13"/>
  <c r="V131" i="13"/>
  <c r="G132" i="13"/>
  <c r="I132" i="13"/>
  <c r="K132" i="13"/>
  <c r="M132" i="13"/>
  <c r="O132" i="13"/>
  <c r="Q132" i="13"/>
  <c r="V132" i="13"/>
  <c r="G133" i="13"/>
  <c r="M133" i="13" s="1"/>
  <c r="I133" i="13"/>
  <c r="K133" i="13"/>
  <c r="O133" i="13"/>
  <c r="Q133" i="13"/>
  <c r="V133" i="13"/>
  <c r="G137" i="13"/>
  <c r="M137" i="13" s="1"/>
  <c r="I137" i="13"/>
  <c r="K137" i="13"/>
  <c r="O137" i="13"/>
  <c r="Q137" i="13"/>
  <c r="V137" i="13"/>
  <c r="G139" i="13"/>
  <c r="M139" i="13" s="1"/>
  <c r="I139" i="13"/>
  <c r="K139" i="13"/>
  <c r="K124" i="13" s="1"/>
  <c r="O139" i="13"/>
  <c r="Q139" i="13"/>
  <c r="V139" i="13"/>
  <c r="G141" i="13"/>
  <c r="G140" i="13" s="1"/>
  <c r="I141" i="13"/>
  <c r="K141" i="13"/>
  <c r="K140" i="13" s="1"/>
  <c r="O141" i="13"/>
  <c r="O140" i="13" s="1"/>
  <c r="Q141" i="13"/>
  <c r="V141" i="13"/>
  <c r="V140" i="13" s="1"/>
  <c r="G143" i="13"/>
  <c r="M143" i="13" s="1"/>
  <c r="I143" i="13"/>
  <c r="I140" i="13" s="1"/>
  <c r="K143" i="13"/>
  <c r="O143" i="13"/>
  <c r="Q143" i="13"/>
  <c r="Q140" i="13" s="1"/>
  <c r="V143" i="13"/>
  <c r="G145" i="13"/>
  <c r="M145" i="13" s="1"/>
  <c r="I145" i="13"/>
  <c r="K145" i="13"/>
  <c r="O145" i="13"/>
  <c r="Q145" i="13"/>
  <c r="V145" i="13"/>
  <c r="G146" i="13"/>
  <c r="M146" i="13" s="1"/>
  <c r="I146" i="13"/>
  <c r="K146" i="13"/>
  <c r="O146" i="13"/>
  <c r="Q146" i="13"/>
  <c r="V146" i="13"/>
  <c r="G147" i="13"/>
  <c r="M147" i="13" s="1"/>
  <c r="I147" i="13"/>
  <c r="K147" i="13"/>
  <c r="O147" i="13"/>
  <c r="Q147" i="13"/>
  <c r="V147" i="13"/>
  <c r="I148" i="13"/>
  <c r="Q148" i="13"/>
  <c r="G149" i="13"/>
  <c r="M149" i="13" s="1"/>
  <c r="M148" i="13" s="1"/>
  <c r="I149" i="13"/>
  <c r="K149" i="13"/>
  <c r="K148" i="13" s="1"/>
  <c r="O149" i="13"/>
  <c r="O148" i="13" s="1"/>
  <c r="Q149" i="13"/>
  <c r="V149" i="13"/>
  <c r="V148" i="13" s="1"/>
  <c r="Q150" i="13"/>
  <c r="G151" i="13"/>
  <c r="G150" i="13" s="1"/>
  <c r="I151" i="13"/>
  <c r="I150" i="13" s="1"/>
  <c r="K151" i="13"/>
  <c r="K150" i="13" s="1"/>
  <c r="O151" i="13"/>
  <c r="O150" i="13" s="1"/>
  <c r="Q151" i="13"/>
  <c r="V151" i="13"/>
  <c r="V150" i="13" s="1"/>
  <c r="G153" i="13"/>
  <c r="G152" i="13" s="1"/>
  <c r="I153" i="13"/>
  <c r="K153" i="13"/>
  <c r="K152" i="13" s="1"/>
  <c r="O153" i="13"/>
  <c r="O152" i="13" s="1"/>
  <c r="Q153" i="13"/>
  <c r="V153" i="13"/>
  <c r="V152" i="13" s="1"/>
  <c r="G154" i="13"/>
  <c r="M154" i="13" s="1"/>
  <c r="I154" i="13"/>
  <c r="I152" i="13" s="1"/>
  <c r="K154" i="13"/>
  <c r="O154" i="13"/>
  <c r="Q154" i="13"/>
  <c r="V154" i="13"/>
  <c r="G159" i="13"/>
  <c r="M159" i="13" s="1"/>
  <c r="I159" i="13"/>
  <c r="K159" i="13"/>
  <c r="O159" i="13"/>
  <c r="Q159" i="13"/>
  <c r="V159" i="13"/>
  <c r="G162" i="13"/>
  <c r="M162" i="13" s="1"/>
  <c r="I162" i="13"/>
  <c r="K162" i="13"/>
  <c r="O162" i="13"/>
  <c r="Q162" i="13"/>
  <c r="V162" i="13"/>
  <c r="G164" i="13"/>
  <c r="M164" i="13" s="1"/>
  <c r="I164" i="13"/>
  <c r="K164" i="13"/>
  <c r="O164" i="13"/>
  <c r="Q164" i="13"/>
  <c r="V164" i="13"/>
  <c r="G166" i="13"/>
  <c r="M166" i="13" s="1"/>
  <c r="I166" i="13"/>
  <c r="K166" i="13"/>
  <c r="O166" i="13"/>
  <c r="Q166" i="13"/>
  <c r="V166" i="13"/>
  <c r="G168" i="13"/>
  <c r="M168" i="13" s="1"/>
  <c r="I168" i="13"/>
  <c r="K168" i="13"/>
  <c r="O168" i="13"/>
  <c r="Q168" i="13"/>
  <c r="V168" i="13"/>
  <c r="G170" i="13"/>
  <c r="M170" i="13" s="1"/>
  <c r="I170" i="13"/>
  <c r="K170" i="13"/>
  <c r="O170" i="13"/>
  <c r="Q170" i="13"/>
  <c r="Q152" i="13" s="1"/>
  <c r="V170" i="13"/>
  <c r="G172" i="13"/>
  <c r="M172" i="13" s="1"/>
  <c r="I172" i="13"/>
  <c r="K172" i="13"/>
  <c r="O172" i="13"/>
  <c r="Q172" i="13"/>
  <c r="V172" i="13"/>
  <c r="G174" i="13"/>
  <c r="M174" i="13" s="1"/>
  <c r="I174" i="13"/>
  <c r="K174" i="13"/>
  <c r="O174" i="13"/>
  <c r="Q174" i="13"/>
  <c r="V174" i="13"/>
  <c r="G176" i="13"/>
  <c r="M176" i="13" s="1"/>
  <c r="I176" i="13"/>
  <c r="I175" i="13" s="1"/>
  <c r="K176" i="13"/>
  <c r="O176" i="13"/>
  <c r="Q176" i="13"/>
  <c r="Q175" i="13" s="1"/>
  <c r="V176" i="13"/>
  <c r="V175" i="13" s="1"/>
  <c r="G178" i="13"/>
  <c r="I178" i="13"/>
  <c r="K178" i="13"/>
  <c r="K175" i="13" s="1"/>
  <c r="M178" i="13"/>
  <c r="O178" i="13"/>
  <c r="O175" i="13" s="1"/>
  <c r="Q178" i="13"/>
  <c r="V178" i="13"/>
  <c r="G181" i="13"/>
  <c r="M181" i="13" s="1"/>
  <c r="I181" i="13"/>
  <c r="K181" i="13"/>
  <c r="O181" i="13"/>
  <c r="Q181" i="13"/>
  <c r="V181" i="13"/>
  <c r="G184" i="13"/>
  <c r="M184" i="13" s="1"/>
  <c r="I184" i="13"/>
  <c r="K184" i="13"/>
  <c r="O184" i="13"/>
  <c r="Q184" i="13"/>
  <c r="V184" i="13"/>
  <c r="G186" i="13"/>
  <c r="M186" i="13" s="1"/>
  <c r="I186" i="13"/>
  <c r="K186" i="13"/>
  <c r="O186" i="13"/>
  <c r="Q186" i="13"/>
  <c r="V186" i="13"/>
  <c r="G189" i="13"/>
  <c r="M189" i="13" s="1"/>
  <c r="I189" i="13"/>
  <c r="K189" i="13"/>
  <c r="O189" i="13"/>
  <c r="Q189" i="13"/>
  <c r="V189" i="13"/>
  <c r="G191" i="13"/>
  <c r="M191" i="13" s="1"/>
  <c r="I191" i="13"/>
  <c r="K191" i="13"/>
  <c r="O191" i="13"/>
  <c r="Q191" i="13"/>
  <c r="V191" i="13"/>
  <c r="G192" i="13"/>
  <c r="G175" i="13" s="1"/>
  <c r="I192" i="13"/>
  <c r="K192" i="13"/>
  <c r="O192" i="13"/>
  <c r="Q192" i="13"/>
  <c r="V192" i="13"/>
  <c r="G194" i="13"/>
  <c r="G193" i="13" s="1"/>
  <c r="I194" i="13"/>
  <c r="K194" i="13"/>
  <c r="K193" i="13" s="1"/>
  <c r="M194" i="13"/>
  <c r="O194" i="13"/>
  <c r="O193" i="13" s="1"/>
  <c r="Q194" i="13"/>
  <c r="V194" i="13"/>
  <c r="V193" i="13" s="1"/>
  <c r="G197" i="13"/>
  <c r="I197" i="13"/>
  <c r="K197" i="13"/>
  <c r="M197" i="13"/>
  <c r="O197" i="13"/>
  <c r="Q197" i="13"/>
  <c r="Q193" i="13" s="1"/>
  <c r="V197" i="13"/>
  <c r="G199" i="13"/>
  <c r="M199" i="13" s="1"/>
  <c r="I199" i="13"/>
  <c r="K199" i="13"/>
  <c r="O199" i="13"/>
  <c r="Q199" i="13"/>
  <c r="V199" i="13"/>
  <c r="G201" i="13"/>
  <c r="I201" i="13"/>
  <c r="K201" i="13"/>
  <c r="M201" i="13"/>
  <c r="O201" i="13"/>
  <c r="Q201" i="13"/>
  <c r="V201" i="13"/>
  <c r="G202" i="13"/>
  <c r="M202" i="13" s="1"/>
  <c r="I202" i="13"/>
  <c r="K202" i="13"/>
  <c r="O202" i="13"/>
  <c r="Q202" i="13"/>
  <c r="V202" i="13"/>
  <c r="G203" i="13"/>
  <c r="M203" i="13" s="1"/>
  <c r="I203" i="13"/>
  <c r="K203" i="13"/>
  <c r="O203" i="13"/>
  <c r="Q203" i="13"/>
  <c r="V203" i="13"/>
  <c r="G204" i="13"/>
  <c r="M204" i="13" s="1"/>
  <c r="I204" i="13"/>
  <c r="K204" i="13"/>
  <c r="O204" i="13"/>
  <c r="Q204" i="13"/>
  <c r="V204" i="13"/>
  <c r="G205" i="13"/>
  <c r="I205" i="13"/>
  <c r="I193" i="13" s="1"/>
  <c r="K205" i="13"/>
  <c r="M205" i="13"/>
  <c r="O205" i="13"/>
  <c r="Q205" i="13"/>
  <c r="V205" i="13"/>
  <c r="G206" i="13"/>
  <c r="I206" i="13"/>
  <c r="K206" i="13"/>
  <c r="M206" i="13"/>
  <c r="O206" i="13"/>
  <c r="Q206" i="13"/>
  <c r="V206" i="13"/>
  <c r="G209" i="13"/>
  <c r="M209" i="13" s="1"/>
  <c r="I209" i="13"/>
  <c r="K209" i="13"/>
  <c r="O209" i="13"/>
  <c r="Q209" i="13"/>
  <c r="V209" i="13"/>
  <c r="G210" i="13"/>
  <c r="M210" i="13" s="1"/>
  <c r="I210" i="13"/>
  <c r="K210" i="13"/>
  <c r="O210" i="13"/>
  <c r="Q210" i="13"/>
  <c r="V210" i="13"/>
  <c r="G211" i="13"/>
  <c r="M211" i="13" s="1"/>
  <c r="I211" i="13"/>
  <c r="K211" i="13"/>
  <c r="O211" i="13"/>
  <c r="Q211" i="13"/>
  <c r="V211" i="13"/>
  <c r="G212" i="13"/>
  <c r="M212" i="13" s="1"/>
  <c r="I212" i="13"/>
  <c r="K212" i="13"/>
  <c r="O212" i="13"/>
  <c r="Q212" i="13"/>
  <c r="V212" i="13"/>
  <c r="G213" i="13"/>
  <c r="M213" i="13" s="1"/>
  <c r="I213" i="13"/>
  <c r="K213" i="13"/>
  <c r="O213" i="13"/>
  <c r="Q213" i="13"/>
  <c r="V213" i="13"/>
  <c r="G214" i="13"/>
  <c r="M214" i="13" s="1"/>
  <c r="I214" i="13"/>
  <c r="K214" i="13"/>
  <c r="O214" i="13"/>
  <c r="Q214" i="13"/>
  <c r="V214" i="13"/>
  <c r="I215" i="13"/>
  <c r="G216" i="13"/>
  <c r="G215" i="13" s="1"/>
  <c r="I216" i="13"/>
  <c r="K216" i="13"/>
  <c r="K215" i="13" s="1"/>
  <c r="O216" i="13"/>
  <c r="O215" i="13" s="1"/>
  <c r="Q216" i="13"/>
  <c r="V216" i="13"/>
  <c r="V215" i="13" s="1"/>
  <c r="G219" i="13"/>
  <c r="M219" i="13" s="1"/>
  <c r="I219" i="13"/>
  <c r="K219" i="13"/>
  <c r="O219" i="13"/>
  <c r="Q219" i="13"/>
  <c r="Q215" i="13" s="1"/>
  <c r="V219" i="13"/>
  <c r="G220" i="13"/>
  <c r="M220" i="13" s="1"/>
  <c r="I220" i="13"/>
  <c r="K220" i="13"/>
  <c r="O220" i="13"/>
  <c r="Q220" i="13"/>
  <c r="V220" i="13"/>
  <c r="Q221" i="13"/>
  <c r="G222" i="13"/>
  <c r="G221" i="13" s="1"/>
  <c r="I222" i="13"/>
  <c r="K222" i="13"/>
  <c r="K221" i="13" s="1"/>
  <c r="O222" i="13"/>
  <c r="O221" i="13" s="1"/>
  <c r="Q222" i="13"/>
  <c r="V222" i="13"/>
  <c r="V221" i="13" s="1"/>
  <c r="G224" i="13"/>
  <c r="M224" i="13" s="1"/>
  <c r="I224" i="13"/>
  <c r="I221" i="13" s="1"/>
  <c r="K224" i="13"/>
  <c r="O224" i="13"/>
  <c r="Q224" i="13"/>
  <c r="V224" i="13"/>
  <c r="G226" i="13"/>
  <c r="M226" i="13" s="1"/>
  <c r="I226" i="13"/>
  <c r="K226" i="13"/>
  <c r="O226" i="13"/>
  <c r="Q226" i="13"/>
  <c r="V226" i="13"/>
  <c r="G228" i="13"/>
  <c r="I228" i="13"/>
  <c r="K228" i="13"/>
  <c r="M228" i="13"/>
  <c r="O228" i="13"/>
  <c r="Q228" i="13"/>
  <c r="V228" i="13"/>
  <c r="G229" i="13"/>
  <c r="I229" i="13"/>
  <c r="K229" i="13"/>
  <c r="M229" i="13"/>
  <c r="O229" i="13"/>
  <c r="Q229" i="13"/>
  <c r="V229" i="13"/>
  <c r="G231" i="13"/>
  <c r="M231" i="13" s="1"/>
  <c r="I231" i="13"/>
  <c r="K231" i="13"/>
  <c r="O231" i="13"/>
  <c r="Q231" i="13"/>
  <c r="V231" i="13"/>
  <c r="G233" i="13"/>
  <c r="M233" i="13" s="1"/>
  <c r="I233" i="13"/>
  <c r="K233" i="13"/>
  <c r="O233" i="13"/>
  <c r="Q233" i="13"/>
  <c r="V233" i="13"/>
  <c r="G235" i="13"/>
  <c r="G234" i="13" s="1"/>
  <c r="I235" i="13"/>
  <c r="K235" i="13"/>
  <c r="K234" i="13" s="1"/>
  <c r="O235" i="13"/>
  <c r="O234" i="13" s="1"/>
  <c r="Q235" i="13"/>
  <c r="V235" i="13"/>
  <c r="V234" i="13" s="1"/>
  <c r="G237" i="13"/>
  <c r="M237" i="13" s="1"/>
  <c r="I237" i="13"/>
  <c r="I234" i="13" s="1"/>
  <c r="K237" i="13"/>
  <c r="O237" i="13"/>
  <c r="Q237" i="13"/>
  <c r="V237" i="13"/>
  <c r="G239" i="13"/>
  <c r="M239" i="13" s="1"/>
  <c r="I239" i="13"/>
  <c r="K239" i="13"/>
  <c r="O239" i="13"/>
  <c r="Q239" i="13"/>
  <c r="V239" i="13"/>
  <c r="G240" i="13"/>
  <c r="M240" i="13" s="1"/>
  <c r="I240" i="13"/>
  <c r="K240" i="13"/>
  <c r="O240" i="13"/>
  <c r="Q240" i="13"/>
  <c r="V240" i="13"/>
  <c r="G241" i="13"/>
  <c r="I241" i="13"/>
  <c r="K241" i="13"/>
  <c r="M241" i="13"/>
  <c r="O241" i="13"/>
  <c r="Q241" i="13"/>
  <c r="V241" i="13"/>
  <c r="G242" i="13"/>
  <c r="I242" i="13"/>
  <c r="K242" i="13"/>
  <c r="M242" i="13"/>
  <c r="O242" i="13"/>
  <c r="Q242" i="13"/>
  <c r="V242" i="13"/>
  <c r="G243" i="13"/>
  <c r="M243" i="13" s="1"/>
  <c r="I243" i="13"/>
  <c r="K243" i="13"/>
  <c r="O243" i="13"/>
  <c r="Q243" i="13"/>
  <c r="V243" i="13"/>
  <c r="G246" i="13"/>
  <c r="M246" i="13" s="1"/>
  <c r="I246" i="13"/>
  <c r="K246" i="13"/>
  <c r="O246" i="13"/>
  <c r="Q246" i="13"/>
  <c r="Q234" i="13" s="1"/>
  <c r="V246" i="13"/>
  <c r="V247" i="13"/>
  <c r="G248" i="13"/>
  <c r="M248" i="13" s="1"/>
  <c r="I248" i="13"/>
  <c r="I247" i="13" s="1"/>
  <c r="K248" i="13"/>
  <c r="O248" i="13"/>
  <c r="O247" i="13" s="1"/>
  <c r="Q248" i="13"/>
  <c r="Q247" i="13" s="1"/>
  <c r="V248" i="13"/>
  <c r="G250" i="13"/>
  <c r="G247" i="13" s="1"/>
  <c r="I250" i="13"/>
  <c r="K250" i="13"/>
  <c r="K247" i="13" s="1"/>
  <c r="O250" i="13"/>
  <c r="Q250" i="13"/>
  <c r="V250" i="13"/>
  <c r="G252" i="13"/>
  <c r="I252" i="13"/>
  <c r="K252" i="13"/>
  <c r="M252" i="13"/>
  <c r="O252" i="13"/>
  <c r="Q252" i="13"/>
  <c r="V252" i="13"/>
  <c r="G255" i="13"/>
  <c r="I255" i="13"/>
  <c r="K255" i="13"/>
  <c r="M255" i="13"/>
  <c r="O255" i="13"/>
  <c r="Q255" i="13"/>
  <c r="V255" i="13"/>
  <c r="G256" i="13"/>
  <c r="M256" i="13" s="1"/>
  <c r="I256" i="13"/>
  <c r="K256" i="13"/>
  <c r="O256" i="13"/>
  <c r="Q256" i="13"/>
  <c r="V256" i="13"/>
  <c r="G258" i="13"/>
  <c r="M258" i="13" s="1"/>
  <c r="I258" i="13"/>
  <c r="K258" i="13"/>
  <c r="O258" i="13"/>
  <c r="Q258" i="13"/>
  <c r="V258" i="13"/>
  <c r="G260" i="13"/>
  <c r="M260" i="13" s="1"/>
  <c r="I260" i="13"/>
  <c r="K260" i="13"/>
  <c r="O260" i="13"/>
  <c r="Q260" i="13"/>
  <c r="V260" i="13"/>
  <c r="K261" i="13"/>
  <c r="V261" i="13"/>
  <c r="G262" i="13"/>
  <c r="M262" i="13" s="1"/>
  <c r="M261" i="13" s="1"/>
  <c r="I262" i="13"/>
  <c r="I261" i="13" s="1"/>
  <c r="K262" i="13"/>
  <c r="O262" i="13"/>
  <c r="O261" i="13" s="1"/>
  <c r="Q262" i="13"/>
  <c r="Q261" i="13" s="1"/>
  <c r="V262" i="13"/>
  <c r="G266" i="13"/>
  <c r="G267" i="13"/>
  <c r="I267" i="13"/>
  <c r="I266" i="13" s="1"/>
  <c r="K267" i="13"/>
  <c r="M267" i="13"/>
  <c r="O267" i="13"/>
  <c r="Q267" i="13"/>
  <c r="Q266" i="13" s="1"/>
  <c r="V267" i="13"/>
  <c r="V266" i="13" s="1"/>
  <c r="G273" i="13"/>
  <c r="I273" i="13"/>
  <c r="K273" i="13"/>
  <c r="K266" i="13" s="1"/>
  <c r="M273" i="13"/>
  <c r="O273" i="13"/>
  <c r="O266" i="13" s="1"/>
  <c r="Q273" i="13"/>
  <c r="V273" i="13"/>
  <c r="G276" i="13"/>
  <c r="I276" i="13"/>
  <c r="K276" i="13"/>
  <c r="M276" i="13"/>
  <c r="O276" i="13"/>
  <c r="Q276" i="13"/>
  <c r="V276" i="13"/>
  <c r="O278" i="13"/>
  <c r="G279" i="13"/>
  <c r="M279" i="13" s="1"/>
  <c r="I279" i="13"/>
  <c r="I278" i="13" s="1"/>
  <c r="K279" i="13"/>
  <c r="K278" i="13" s="1"/>
  <c r="O279" i="13"/>
  <c r="Q279" i="13"/>
  <c r="Q278" i="13" s="1"/>
  <c r="V279" i="13"/>
  <c r="G280" i="13"/>
  <c r="G278" i="13" s="1"/>
  <c r="I280" i="13"/>
  <c r="K280" i="13"/>
  <c r="O280" i="13"/>
  <c r="Q280" i="13"/>
  <c r="V280" i="13"/>
  <c r="V278" i="13" s="1"/>
  <c r="I281" i="13"/>
  <c r="G282" i="13"/>
  <c r="G281" i="13" s="1"/>
  <c r="I282" i="13"/>
  <c r="K282" i="13"/>
  <c r="K281" i="13" s="1"/>
  <c r="O282" i="13"/>
  <c r="O281" i="13" s="1"/>
  <c r="Q282" i="13"/>
  <c r="Q281" i="13" s="1"/>
  <c r="V282" i="13"/>
  <c r="V281" i="13" s="1"/>
  <c r="I283" i="13"/>
  <c r="G284" i="13"/>
  <c r="M284" i="13" s="1"/>
  <c r="I284" i="13"/>
  <c r="K284" i="13"/>
  <c r="K283" i="13" s="1"/>
  <c r="O284" i="13"/>
  <c r="O283" i="13" s="1"/>
  <c r="Q284" i="13"/>
  <c r="V284" i="13"/>
  <c r="V283" i="13" s="1"/>
  <c r="G285" i="13"/>
  <c r="G283" i="13" s="1"/>
  <c r="I285" i="13"/>
  <c r="K285" i="13"/>
  <c r="M285" i="13"/>
  <c r="O285" i="13"/>
  <c r="Q285" i="13"/>
  <c r="Q283" i="13" s="1"/>
  <c r="V285" i="13"/>
  <c r="G286" i="13"/>
  <c r="M286" i="13" s="1"/>
  <c r="I286" i="13"/>
  <c r="K286" i="13"/>
  <c r="O286" i="13"/>
  <c r="Q286" i="13"/>
  <c r="V286" i="13"/>
  <c r="Q287" i="13"/>
  <c r="G288" i="13"/>
  <c r="G287" i="13" s="1"/>
  <c r="I288" i="13"/>
  <c r="K288" i="13"/>
  <c r="K287" i="13" s="1"/>
  <c r="O288" i="13"/>
  <c r="Q288" i="13"/>
  <c r="V288" i="13"/>
  <c r="V287" i="13" s="1"/>
  <c r="G289" i="13"/>
  <c r="M289" i="13" s="1"/>
  <c r="I289" i="13"/>
  <c r="I287" i="13" s="1"/>
  <c r="K289" i="13"/>
  <c r="O289" i="13"/>
  <c r="O287" i="13" s="1"/>
  <c r="Q289" i="13"/>
  <c r="V289" i="13"/>
  <c r="G290" i="13"/>
  <c r="M290" i="13" s="1"/>
  <c r="I290" i="13"/>
  <c r="K290" i="13"/>
  <c r="O290" i="13"/>
  <c r="Q290" i="13"/>
  <c r="V290" i="13"/>
  <c r="G291" i="13"/>
  <c r="I291" i="13"/>
  <c r="K291" i="13"/>
  <c r="M291" i="13"/>
  <c r="O291" i="13"/>
  <c r="Q291" i="13"/>
  <c r="V291" i="13"/>
  <c r="K292" i="13"/>
  <c r="O292" i="13"/>
  <c r="V292" i="13"/>
  <c r="G293" i="13"/>
  <c r="G292" i="13" s="1"/>
  <c r="I293" i="13"/>
  <c r="I292" i="13" s="1"/>
  <c r="K293" i="13"/>
  <c r="O293" i="13"/>
  <c r="Q293" i="13"/>
  <c r="Q292" i="13" s="1"/>
  <c r="V293" i="13"/>
  <c r="G295" i="13"/>
  <c r="M295" i="13" s="1"/>
  <c r="I295" i="13"/>
  <c r="I294" i="13" s="1"/>
  <c r="K295" i="13"/>
  <c r="K294" i="13" s="1"/>
  <c r="O295" i="13"/>
  <c r="Q295" i="13"/>
  <c r="Q294" i="13" s="1"/>
  <c r="V295" i="13"/>
  <c r="G296" i="13"/>
  <c r="G294" i="13" s="1"/>
  <c r="I296" i="13"/>
  <c r="K296" i="13"/>
  <c r="O296" i="13"/>
  <c r="Q296" i="13"/>
  <c r="V296" i="13"/>
  <c r="G297" i="13"/>
  <c r="M297" i="13" s="1"/>
  <c r="I297" i="13"/>
  <c r="K297" i="13"/>
  <c r="O297" i="13"/>
  <c r="Q297" i="13"/>
  <c r="V297" i="13"/>
  <c r="G298" i="13"/>
  <c r="M298" i="13" s="1"/>
  <c r="I298" i="13"/>
  <c r="K298" i="13"/>
  <c r="O298" i="13"/>
  <c r="Q298" i="13"/>
  <c r="V298" i="13"/>
  <c r="G299" i="13"/>
  <c r="I299" i="13"/>
  <c r="K299" i="13"/>
  <c r="M299" i="13"/>
  <c r="O299" i="13"/>
  <c r="Q299" i="13"/>
  <c r="V299" i="13"/>
  <c r="G300" i="13"/>
  <c r="M300" i="13" s="1"/>
  <c r="I300" i="13"/>
  <c r="K300" i="13"/>
  <c r="O300" i="13"/>
  <c r="O294" i="13" s="1"/>
  <c r="Q300" i="13"/>
  <c r="V300" i="13"/>
  <c r="G301" i="13"/>
  <c r="M301" i="13" s="1"/>
  <c r="I301" i="13"/>
  <c r="K301" i="13"/>
  <c r="O301" i="13"/>
  <c r="Q301" i="13"/>
  <c r="V301" i="13"/>
  <c r="G302" i="13"/>
  <c r="M302" i="13" s="1"/>
  <c r="I302" i="13"/>
  <c r="K302" i="13"/>
  <c r="O302" i="13"/>
  <c r="Q302" i="13"/>
  <c r="V302" i="13"/>
  <c r="V294" i="13" s="1"/>
  <c r="G304" i="13"/>
  <c r="G303" i="13" s="1"/>
  <c r="I304" i="13"/>
  <c r="K304" i="13"/>
  <c r="K303" i="13" s="1"/>
  <c r="O304" i="13"/>
  <c r="O303" i="13" s="1"/>
  <c r="Q304" i="13"/>
  <c r="V304" i="13"/>
  <c r="V303" i="13" s="1"/>
  <c r="G305" i="13"/>
  <c r="I305" i="13"/>
  <c r="I303" i="13" s="1"/>
  <c r="K305" i="13"/>
  <c r="M305" i="13"/>
  <c r="O305" i="13"/>
  <c r="Q305" i="13"/>
  <c r="V305" i="13"/>
  <c r="G306" i="13"/>
  <c r="M306" i="13" s="1"/>
  <c r="I306" i="13"/>
  <c r="K306" i="13"/>
  <c r="O306" i="13"/>
  <c r="Q306" i="13"/>
  <c r="V306" i="13"/>
  <c r="G311" i="13"/>
  <c r="M311" i="13" s="1"/>
  <c r="I311" i="13"/>
  <c r="K311" i="13"/>
  <c r="O311" i="13"/>
  <c r="Q311" i="13"/>
  <c r="Q303" i="13" s="1"/>
  <c r="V311" i="13"/>
  <c r="G312" i="13"/>
  <c r="M312" i="13" s="1"/>
  <c r="I312" i="13"/>
  <c r="K312" i="13"/>
  <c r="O312" i="13"/>
  <c r="Q312" i="13"/>
  <c r="V312" i="13"/>
  <c r="G313" i="13"/>
  <c r="M313" i="13" s="1"/>
  <c r="I313" i="13"/>
  <c r="K313" i="13"/>
  <c r="O313" i="13"/>
  <c r="Q313" i="13"/>
  <c r="V313" i="13"/>
  <c r="G315" i="13"/>
  <c r="M315" i="13" s="1"/>
  <c r="I315" i="13"/>
  <c r="K315" i="13"/>
  <c r="O315" i="13"/>
  <c r="Q315" i="13"/>
  <c r="V315" i="13"/>
  <c r="G316" i="13"/>
  <c r="M316" i="13" s="1"/>
  <c r="I316" i="13"/>
  <c r="K316" i="13"/>
  <c r="O316" i="13"/>
  <c r="Q316" i="13"/>
  <c r="V316" i="13"/>
  <c r="BA18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1" i="12"/>
  <c r="M11" i="12" s="1"/>
  <c r="I11" i="12"/>
  <c r="K11" i="12"/>
  <c r="O11" i="12"/>
  <c r="Q11" i="12"/>
  <c r="V11" i="12"/>
  <c r="G13" i="12"/>
  <c r="I13" i="12"/>
  <c r="K13" i="12"/>
  <c r="M13" i="12"/>
  <c r="O13" i="12"/>
  <c r="Q13" i="12"/>
  <c r="V13" i="12"/>
  <c r="G17" i="12"/>
  <c r="M17" i="12" s="1"/>
  <c r="I17" i="12"/>
  <c r="K17" i="12"/>
  <c r="O17" i="12"/>
  <c r="O8" i="12" s="1"/>
  <c r="Q17" i="12"/>
  <c r="V17" i="12"/>
  <c r="G23" i="12"/>
  <c r="Q23" i="12"/>
  <c r="G24" i="12"/>
  <c r="M24" i="12" s="1"/>
  <c r="I24" i="12"/>
  <c r="I23" i="12" s="1"/>
  <c r="K24" i="12"/>
  <c r="K23" i="12" s="1"/>
  <c r="O24" i="12"/>
  <c r="O23" i="12" s="1"/>
  <c r="Q24" i="12"/>
  <c r="V24" i="12"/>
  <c r="V23" i="12" s="1"/>
  <c r="G26" i="12"/>
  <c r="M26" i="12" s="1"/>
  <c r="I26" i="12"/>
  <c r="K26" i="12"/>
  <c r="O26" i="12"/>
  <c r="Q26" i="12"/>
  <c r="V26" i="12"/>
  <c r="G27" i="12"/>
  <c r="G28" i="12"/>
  <c r="M28" i="12" s="1"/>
  <c r="I28" i="12"/>
  <c r="I27" i="12" s="1"/>
  <c r="K28" i="12"/>
  <c r="O28" i="12"/>
  <c r="O27" i="12" s="1"/>
  <c r="Q28" i="12"/>
  <c r="Q27" i="12" s="1"/>
  <c r="V28" i="12"/>
  <c r="V27" i="12" s="1"/>
  <c r="G30" i="12"/>
  <c r="M30" i="12" s="1"/>
  <c r="I30" i="12"/>
  <c r="K30" i="12"/>
  <c r="K27" i="12" s="1"/>
  <c r="O30" i="12"/>
  <c r="Q30" i="12"/>
  <c r="V30" i="12"/>
  <c r="G33" i="12"/>
  <c r="M33" i="12" s="1"/>
  <c r="I33" i="12"/>
  <c r="I32" i="12" s="1"/>
  <c r="K33" i="12"/>
  <c r="K32" i="12" s="1"/>
  <c r="O33" i="12"/>
  <c r="O32" i="12" s="1"/>
  <c r="Q33" i="12"/>
  <c r="V33" i="12"/>
  <c r="G39" i="12"/>
  <c r="M39" i="12" s="1"/>
  <c r="I39" i="12"/>
  <c r="K39" i="12"/>
  <c r="O39" i="12"/>
  <c r="Q39" i="12"/>
  <c r="Q32" i="12" s="1"/>
  <c r="V39" i="12"/>
  <c r="G40" i="12"/>
  <c r="I40" i="12"/>
  <c r="K40" i="12"/>
  <c r="M40" i="12"/>
  <c r="O40" i="12"/>
  <c r="Q40" i="12"/>
  <c r="V40" i="12"/>
  <c r="V32" i="12" s="1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O43" i="12"/>
  <c r="V43" i="12"/>
  <c r="G44" i="12"/>
  <c r="M44" i="12" s="1"/>
  <c r="M43" i="12" s="1"/>
  <c r="I44" i="12"/>
  <c r="K44" i="12"/>
  <c r="K43" i="12" s="1"/>
  <c r="O44" i="12"/>
  <c r="Q44" i="12"/>
  <c r="Q43" i="12" s="1"/>
  <c r="V44" i="12"/>
  <c r="G45" i="12"/>
  <c r="G46" i="12"/>
  <c r="M46" i="12" s="1"/>
  <c r="I46" i="12"/>
  <c r="I45" i="12" s="1"/>
  <c r="K46" i="12"/>
  <c r="O46" i="12"/>
  <c r="O45" i="12" s="1"/>
  <c r="Q46" i="12"/>
  <c r="V46" i="12"/>
  <c r="G48" i="12"/>
  <c r="M48" i="12" s="1"/>
  <c r="I48" i="12"/>
  <c r="K48" i="12"/>
  <c r="K45" i="12" s="1"/>
  <c r="O48" i="12"/>
  <c r="Q48" i="12"/>
  <c r="Q45" i="12" s="1"/>
  <c r="V48" i="12"/>
  <c r="G50" i="12"/>
  <c r="M50" i="12" s="1"/>
  <c r="I50" i="12"/>
  <c r="K50" i="12"/>
  <c r="O50" i="12"/>
  <c r="Q50" i="12"/>
  <c r="V50" i="12"/>
  <c r="V45" i="12" s="1"/>
  <c r="O51" i="12"/>
  <c r="G52" i="12"/>
  <c r="G51" i="12" s="1"/>
  <c r="I52" i="12"/>
  <c r="I51" i="12" s="1"/>
  <c r="K52" i="12"/>
  <c r="O52" i="12"/>
  <c r="Q52" i="12"/>
  <c r="Q51" i="12" s="1"/>
  <c r="V52" i="12"/>
  <c r="G54" i="12"/>
  <c r="M54" i="12" s="1"/>
  <c r="I54" i="12"/>
  <c r="K54" i="12"/>
  <c r="O54" i="12"/>
  <c r="Q54" i="12"/>
  <c r="V54" i="12"/>
  <c r="V51" i="12" s="1"/>
  <c r="G56" i="12"/>
  <c r="M56" i="12" s="1"/>
  <c r="I56" i="12"/>
  <c r="K56" i="12"/>
  <c r="K51" i="12" s="1"/>
  <c r="O56" i="12"/>
  <c r="Q56" i="12"/>
  <c r="V56" i="12"/>
  <c r="G57" i="12"/>
  <c r="G58" i="12"/>
  <c r="M58" i="12" s="1"/>
  <c r="I58" i="12"/>
  <c r="I57" i="12" s="1"/>
  <c r="K58" i="12"/>
  <c r="O58" i="12"/>
  <c r="O57" i="12" s="1"/>
  <c r="Q58" i="12"/>
  <c r="Q57" i="12" s="1"/>
  <c r="V58" i="12"/>
  <c r="G61" i="12"/>
  <c r="M61" i="12" s="1"/>
  <c r="I61" i="12"/>
  <c r="K61" i="12"/>
  <c r="K57" i="12" s="1"/>
  <c r="O61" i="12"/>
  <c r="Q61" i="12"/>
  <c r="V61" i="12"/>
  <c r="G64" i="12"/>
  <c r="M64" i="12" s="1"/>
  <c r="I64" i="12"/>
  <c r="K64" i="12"/>
  <c r="O64" i="12"/>
  <c r="Q64" i="12"/>
  <c r="V64" i="12"/>
  <c r="V57" i="12" s="1"/>
  <c r="G65" i="12"/>
  <c r="M65" i="12" s="1"/>
  <c r="I65" i="12"/>
  <c r="K65" i="12"/>
  <c r="O65" i="12"/>
  <c r="Q65" i="12"/>
  <c r="V65" i="12"/>
  <c r="G67" i="12"/>
  <c r="M67" i="12" s="1"/>
  <c r="I67" i="12"/>
  <c r="I66" i="12" s="1"/>
  <c r="K67" i="12"/>
  <c r="K66" i="12" s="1"/>
  <c r="O67" i="12"/>
  <c r="O66" i="12" s="1"/>
  <c r="Q67" i="12"/>
  <c r="V67" i="12"/>
  <c r="V66" i="12" s="1"/>
  <c r="G68" i="12"/>
  <c r="M68" i="12" s="1"/>
  <c r="I68" i="12"/>
  <c r="K68" i="12"/>
  <c r="O68" i="12"/>
  <c r="Q68" i="12"/>
  <c r="V68" i="12"/>
  <c r="G71" i="12"/>
  <c r="G66" i="12" s="1"/>
  <c r="I71" i="12"/>
  <c r="K71" i="12"/>
  <c r="O71" i="12"/>
  <c r="Q71" i="12"/>
  <c r="V71" i="12"/>
  <c r="G76" i="12"/>
  <c r="M76" i="12" s="1"/>
  <c r="I76" i="12"/>
  <c r="K76" i="12"/>
  <c r="O76" i="12"/>
  <c r="Q76" i="12"/>
  <c r="V76" i="12"/>
  <c r="G81" i="12"/>
  <c r="M81" i="12" s="1"/>
  <c r="I81" i="12"/>
  <c r="K81" i="12"/>
  <c r="O81" i="12"/>
  <c r="Q81" i="12"/>
  <c r="V81" i="12"/>
  <c r="G83" i="12"/>
  <c r="M83" i="12" s="1"/>
  <c r="I83" i="12"/>
  <c r="K83" i="12"/>
  <c r="O83" i="12"/>
  <c r="Q83" i="12"/>
  <c r="V83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Q66" i="12" s="1"/>
  <c r="V88" i="12"/>
  <c r="G91" i="12"/>
  <c r="M91" i="12" s="1"/>
  <c r="I91" i="12"/>
  <c r="K91" i="12"/>
  <c r="O91" i="12"/>
  <c r="Q91" i="12"/>
  <c r="V91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G100" i="12"/>
  <c r="M100" i="12" s="1"/>
  <c r="I100" i="12"/>
  <c r="K100" i="12"/>
  <c r="O100" i="12"/>
  <c r="Q100" i="12"/>
  <c r="V100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V103" i="12"/>
  <c r="I92" i="1"/>
  <c r="J87" i="1" s="1"/>
  <c r="J91" i="1"/>
  <c r="J90" i="1"/>
  <c r="J83" i="1"/>
  <c r="J82" i="1"/>
  <c r="J80" i="1"/>
  <c r="J75" i="1"/>
  <c r="J74" i="1"/>
  <c r="J72" i="1"/>
  <c r="J67" i="1"/>
  <c r="J66" i="1"/>
  <c r="J64" i="1"/>
  <c r="J59" i="1"/>
  <c r="J58" i="1"/>
  <c r="J56" i="1"/>
  <c r="G46" i="1"/>
  <c r="I21" i="1"/>
  <c r="J28" i="1"/>
  <c r="J26" i="1"/>
  <c r="G38" i="1"/>
  <c r="F38" i="1"/>
  <c r="J23" i="1"/>
  <c r="J24" i="1"/>
  <c r="J25" i="1"/>
  <c r="J27" i="1"/>
  <c r="E24" i="1"/>
  <c r="E26" i="1"/>
  <c r="J88" i="1" l="1"/>
  <c r="J57" i="1"/>
  <c r="J65" i="1"/>
  <c r="J73" i="1"/>
  <c r="J81" i="1"/>
  <c r="J89" i="1"/>
  <c r="J84" i="1"/>
  <c r="J68" i="1"/>
  <c r="J53" i="1"/>
  <c r="J92" i="1" s="1"/>
  <c r="J69" i="1"/>
  <c r="J77" i="1"/>
  <c r="J85" i="1"/>
  <c r="J60" i="1"/>
  <c r="J76" i="1"/>
  <c r="J61" i="1"/>
  <c r="J54" i="1"/>
  <c r="J62" i="1"/>
  <c r="J70" i="1"/>
  <c r="J78" i="1"/>
  <c r="J86" i="1"/>
  <c r="J55" i="1"/>
  <c r="J63" i="1"/>
  <c r="J71" i="1"/>
  <c r="J79" i="1"/>
  <c r="M293" i="13"/>
  <c r="M292" i="13" s="1"/>
  <c r="M283" i="13"/>
  <c r="M266" i="13"/>
  <c r="G261" i="13"/>
  <c r="M216" i="13"/>
  <c r="M193" i="13"/>
  <c r="G104" i="13"/>
  <c r="G93" i="13"/>
  <c r="M80" i="13"/>
  <c r="M62" i="13"/>
  <c r="G52" i="13"/>
  <c r="G44" i="13"/>
  <c r="M12" i="13"/>
  <c r="M11" i="13" s="1"/>
  <c r="M57" i="12"/>
  <c r="M45" i="12"/>
  <c r="M23" i="12"/>
  <c r="M27" i="12"/>
  <c r="G8" i="12"/>
  <c r="M215" i="13"/>
  <c r="M124" i="13"/>
  <c r="M175" i="13"/>
  <c r="M151" i="13"/>
  <c r="M150" i="13" s="1"/>
  <c r="G148" i="13"/>
  <c r="M141" i="13"/>
  <c r="M140" i="13" s="1"/>
  <c r="M126" i="13"/>
  <c r="G80" i="13"/>
  <c r="G62" i="13"/>
  <c r="M55" i="13"/>
  <c r="M52" i="13" s="1"/>
  <c r="M304" i="13"/>
  <c r="M303" i="13" s="1"/>
  <c r="M296" i="13"/>
  <c r="M294" i="13" s="1"/>
  <c r="M288" i="13"/>
  <c r="M287" i="13" s="1"/>
  <c r="M280" i="13"/>
  <c r="M278" i="13" s="1"/>
  <c r="M235" i="13"/>
  <c r="M234" i="13" s="1"/>
  <c r="M222" i="13"/>
  <c r="M221" i="13" s="1"/>
  <c r="M153" i="13"/>
  <c r="M152" i="13" s="1"/>
  <c r="M116" i="13"/>
  <c r="M113" i="13" s="1"/>
  <c r="M40" i="13"/>
  <c r="M37" i="13" s="1"/>
  <c r="M23" i="13"/>
  <c r="M21" i="13" s="1"/>
  <c r="M282" i="13"/>
  <c r="M281" i="13" s="1"/>
  <c r="M250" i="13"/>
  <c r="M247" i="13" s="1"/>
  <c r="M192" i="13"/>
  <c r="M105" i="13"/>
  <c r="M104" i="13" s="1"/>
  <c r="M94" i="13"/>
  <c r="M93" i="13" s="1"/>
  <c r="M76" i="13"/>
  <c r="M73" i="13" s="1"/>
  <c r="M60" i="13"/>
  <c r="M59" i="13" s="1"/>
  <c r="M32" i="12"/>
  <c r="M8" i="12"/>
  <c r="G32" i="12"/>
  <c r="M52" i="12"/>
  <c r="M51" i="12" s="1"/>
  <c r="M71" i="12"/>
  <c r="M66" i="12" s="1"/>
  <c r="J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Fanta</author>
  </authors>
  <commentList>
    <comment ref="S6" authorId="0" shapeId="0" xr:uid="{92DB18BF-A52B-47A0-B450-C2146EC3F1C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49A4DE2D-9F77-4CA8-A72C-0FC29BA9E1E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Fanta</author>
  </authors>
  <commentList>
    <comment ref="S6" authorId="0" shapeId="0" xr:uid="{A8CD8B05-A5D9-450F-A5F4-2E1A69CA14F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D31FC31-37AC-4D9A-8E7E-B1737B89084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Fanta</author>
  </authors>
  <commentList>
    <comment ref="S6" authorId="0" shapeId="0" xr:uid="{A2B277AD-61D0-446E-92AE-63F65C099F1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9B04787-3A85-4977-99FB-05BB5C1BD93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<sst xmlns="http://schemas.openxmlformats.org/spreadsheetml/2006/main" count="2185" uniqueCount="702">
  <si>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</si>
  <si>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</si>
  <si>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</si>
  <si>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</si>
  <si>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</si>
  <si>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</si>
  <si>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</si>
  <si>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</si>
  <si>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</si>
  <si>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</si>
  <si>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</si>
  <si>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</si>
  <si>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</si>
  <si>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</si>
  <si>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</si>
  <si>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</si>
  <si>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</si>
  <si>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</si>
  <si>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</si>
  <si>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</si>
  <si>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</si>
  <si>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</si>
  <si>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</si>
  <si>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</si>
  <si>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</si>
  <si>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</si>
  <si>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</si>
  <si>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</si>
  <si>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</si>
  <si>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</si>
  <si>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</si>
  <si>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</si>
  <si>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</si>
  <si>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</si>
  <si>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</si>
  <si>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</si>
  <si>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</si>
  <si>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</si>
  <si>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</si>
  <si>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</si>
  <si>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</si>
  <si>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</si>
  <si>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</si>
  <si>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_2021_01_1</t>
  </si>
  <si>
    <t>Projekt MŠ Višňové - stavební úpravy</t>
  </si>
  <si>
    <t>Městys Višňové</t>
  </si>
  <si>
    <t>212</t>
  </si>
  <si>
    <t>Višňové</t>
  </si>
  <si>
    <t>67138</t>
  </si>
  <si>
    <t>00293784</t>
  </si>
  <si>
    <t>CZ00293784</t>
  </si>
  <si>
    <t>27.2.2021</t>
  </si>
  <si>
    <t>Stavba</t>
  </si>
  <si>
    <t>I01</t>
  </si>
  <si>
    <t>MŠ-stavební úpravy  INVESTICE - zateplení objektu</t>
  </si>
  <si>
    <t>1</t>
  </si>
  <si>
    <t>Stavební úpravy - jídelna v 1. NP, střecha + krytina, vnější omítka a zateplení části objektu</t>
  </si>
  <si>
    <t>N01</t>
  </si>
  <si>
    <t>MŠ-stavební úpravy  - OSTATNÍ PRÁCE A DODÁVKY</t>
  </si>
  <si>
    <t>VN</t>
  </si>
  <si>
    <t>2</t>
  </si>
  <si>
    <t>Vedlejší a ostatní náklady</t>
  </si>
  <si>
    <t>Celkem za stavbu</t>
  </si>
  <si>
    <t>CZK</t>
  </si>
  <si>
    <t>Rekapitulace dílů</t>
  </si>
  <si>
    <t>Typ dílu</t>
  </si>
  <si>
    <t>Zemní práce</t>
  </si>
  <si>
    <t>12</t>
  </si>
  <si>
    <t>Odkopávky a prokopávky - pro drenáž kolem objektu</t>
  </si>
  <si>
    <t>Základy a zvláštní zakládání</t>
  </si>
  <si>
    <t>3</t>
  </si>
  <si>
    <t>Svislé a kompletní konstrukce</t>
  </si>
  <si>
    <t>3a</t>
  </si>
  <si>
    <t>Obklad říms</t>
  </si>
  <si>
    <t>3b</t>
  </si>
  <si>
    <t>Komíny</t>
  </si>
  <si>
    <t>6</t>
  </si>
  <si>
    <t>Úpravy povrchu, podlahy - okapový chodník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</si>
  <si>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</si>
  <si>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</si>
  <si>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</si>
  <si>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</si>
  <si>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</si>
  <si>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</si>
  <si>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</si>
  <si>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</si>
  <si>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</si>
  <si>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</si>
  <si>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</si>
  <si>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</si>
  <si>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</si>
  <si>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</si>
  <si>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</si>
  <si>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</si>
  <si>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</si>
  <si>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</si>
  <si>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712</t>
  </si>
  <si>
    <t>Povlakové krytiny ŠIKMÁ STŘECHA</t>
  </si>
  <si>
    <t>712a</t>
  </si>
  <si>
    <t>Povlakové krytiny STŘECHA S PLECHEM</t>
  </si>
  <si>
    <t>713</t>
  </si>
  <si>
    <t>Izolace tepelné</t>
  </si>
  <si>
    <t>720</t>
  </si>
  <si>
    <t>Zdravotechnická instalace</t>
  </si>
  <si>
    <t>721</t>
  </si>
  <si>
    <t>Vnitřní kanalizace a vodovod</t>
  </si>
  <si>
    <t>725</t>
  </si>
  <si>
    <t>Zařizovací předměty - VÝDEJNA JÍDEL</t>
  </si>
  <si>
    <t>730</t>
  </si>
  <si>
    <t>Ústřední vytápění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</si>
  <si>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</si>
  <si>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</si>
  <si>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</si>
  <si>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</si>
  <si>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</si>
  <si>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</si>
  <si>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</si>
  <si>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</si>
  <si>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</si>
  <si>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</si>
  <si>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</si>
  <si>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</si>
  <si>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</si>
  <si>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</si>
  <si>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</si>
  <si>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</si>
  <si>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</si>
  <si>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</si>
  <si>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</si>
  <si>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</si>
  <si>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</si>
  <si>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</si>
  <si>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</si>
  <si>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 uvnitř</t>
  </si>
  <si>
    <t>M24</t>
  </si>
  <si>
    <t>Montáže vzduchotechnických zařízení</t>
  </si>
  <si>
    <t>M65</t>
  </si>
  <si>
    <t>Elektroinstalace a veřejné osvětlení</t>
  </si>
  <si>
    <t>D96</t>
  </si>
  <si>
    <t>Přesuny suti a vybouraných hmot</t>
  </si>
  <si>
    <t>PSU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</si>
  <si>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</si>
  <si>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</si>
  <si>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</si>
  <si>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</si>
  <si>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</si>
  <si>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</si>
  <si>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</si>
  <si>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</si>
  <si>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</si>
  <si>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</si>
  <si>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</si>
  <si>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</si>
  <si>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</si>
  <si>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</si>
  <si>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</si>
  <si>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</si>
  <si>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</si>
  <si>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</si>
  <si>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</si>
  <si>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</si>
  <si>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</si>
  <si>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</si>
  <si>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</si>
  <si>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</si>
  <si>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</si>
  <si>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</si>
  <si>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</si>
  <si>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</si>
  <si>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620991002R00</t>
  </si>
  <si>
    <t>Začišťovací okenní lišta pro vnějš.omítku tl. 9 mm</t>
  </si>
  <si>
    <t>m</t>
  </si>
  <si>
    <t>RTS 21/ I</t>
  </si>
  <si>
    <t>RTS 20/ I</t>
  </si>
  <si>
    <t>Práce</t>
  </si>
  <si>
    <t>POL1_</t>
  </si>
  <si>
    <t>10 ks oken MŠ  á 1,5 m : 10*1,5*1,1</t>
  </si>
  <si>
    <t>VV</t>
  </si>
  <si>
    <t>622325123RU1</t>
  </si>
  <si>
    <t>Zateplovací systém Cemix, sokl, EPS sokl.tl.120 mm s omítkou mozaikovou</t>
  </si>
  <si>
    <t>m2</t>
  </si>
  <si>
    <t>RTS 20/ II</t>
  </si>
  <si>
    <t>POL1_1</t>
  </si>
  <si>
    <t>v. cca 1000 mm : 8,4*1,0</t>
  </si>
  <si>
    <t>622311734RT3</t>
  </si>
  <si>
    <t>Zatepl.syst. např. Cemix, Baumit, Weber, fasáda, miner.desky KV 140 mm s omítkou Silikon NRB, zrno 2 mm</t>
  </si>
  <si>
    <t>Součinitel tepelné vodivosti izolantu je 0,041 W/mK.</t>
  </si>
  <si>
    <t>POP</t>
  </si>
  <si>
    <t xml:space="preserve">nad dveřmi, viz pohledy : </t>
  </si>
  <si>
    <t>JV : 1,8*1,0</t>
  </si>
  <si>
    <t>622325134RT3</t>
  </si>
  <si>
    <t>Zateplovací systém např. Cemix, Baumit, Weber,fasáda, EPS F tl. 140 mm s omítkou silikonovou NRB, zrno 2 mm (včetně špalet a nadpraží, bude menší tloušťka)</t>
  </si>
  <si>
    <t>Nanesení lepicího tmelu na izolační desky, nalepení desek, zajištění talířovými hmoždinkami, natažení stěrky, vtlačení výztužné tkaniny, přehlazení stěrky, kontaktní nátěr (vyžaduje -li to typ omítkoviny), povrchová úprava omítkou. Osazení lišt na rozích budovy.</t>
  </si>
  <si>
    <t>u MŠ nas kotelnou : 5,5*5,0</t>
  </si>
  <si>
    <t>MŠ u vchodu, v. 7,9 m JZ : 8,7*7,9</t>
  </si>
  <si>
    <t>MŠ nad veřejnými wc v. 4 m + vedle wc, bok MŠ v. 8 m : 8,0*4,0+4,5*8,0</t>
  </si>
  <si>
    <t>odečet 10 ks oken MŠ 2/3 á 1,5 m2 : -10*1,5*2/3</t>
  </si>
  <si>
    <t>60725039R</t>
  </si>
  <si>
    <t>Deska dřevoštěpková OSB ECO 3 N - 4PD tl. 25 mm</t>
  </si>
  <si>
    <t>SPCM</t>
  </si>
  <si>
    <t>Specifikace</t>
  </si>
  <si>
    <t>POL3_</t>
  </si>
  <si>
    <t>662,4*0,35</t>
  </si>
  <si>
    <t>998763101R00</t>
  </si>
  <si>
    <t>Přesun hmot pro dřevostavby, výšky do 12 m</t>
  </si>
  <si>
    <t>t</t>
  </si>
  <si>
    <t>Přesun hmot</t>
  </si>
  <si>
    <t>POL7_</t>
  </si>
  <si>
    <t>622325014R00</t>
  </si>
  <si>
    <t>Soklová lišta hliník KZS Cemix tl. 140 mm</t>
  </si>
  <si>
    <t>MŠ u vchodu,  JZ : 8,7*1,1</t>
  </si>
  <si>
    <t>622471317RP9</t>
  </si>
  <si>
    <t>Nátěr nebo nástřik stěn vnějších, složitost 1 - 2 na zateplovacím systému hmota silikonová HET s mikrovlákny, barva</t>
  </si>
  <si>
    <t>Penetrace + 2 x krycí nátěr.</t>
  </si>
  <si>
    <t>941941031R00</t>
  </si>
  <si>
    <t>Montáž lešení leh.řad.s podlahami,š.do 1 m, H 10 m</t>
  </si>
  <si>
    <t>Včetně kotvení lešení.</t>
  </si>
  <si>
    <t>MŠ u vchodu, v. 7,9 m JZ : 8,7*7,9+0,07</t>
  </si>
  <si>
    <t>pro zatwplení u MŠ,  v. cca 8000 mm : (8,4+8,7)*8,0</t>
  </si>
  <si>
    <t>941941191RT4</t>
  </si>
  <si>
    <t>Příplatek za každý měsíc použití lešení k pol.1031 lešení rámové pronajaté</t>
  </si>
  <si>
    <t>941941831R00</t>
  </si>
  <si>
    <t>Demontáž lešení leh.řad.s podlahami,š.1 m, H 10 m</t>
  </si>
  <si>
    <t>944944013R00</t>
  </si>
  <si>
    <t>Montáž ochr.sítě z umělých vláken - stínění do 70%</t>
  </si>
  <si>
    <t>944944083R00</t>
  </si>
  <si>
    <t>Demontáž ochr.sítě z umělých vláken,stínění do 70%</t>
  </si>
  <si>
    <t>998011002R00</t>
  </si>
  <si>
    <t>Přesun hmot pro budovy zděné výšky do 12 m</t>
  </si>
  <si>
    <t>713161111RT1</t>
  </si>
  <si>
    <t>Izolace krovů shora - pojistná hydroizolace ( nad nezateplenou částí krovu ) - paropropustná</t>
  </si>
  <si>
    <t>plocha širší šikmé střechy blíže vstupu a méně širší šikmé střechy od silnice : 2*6*23+2*2*5*15</t>
  </si>
  <si>
    <t>713111211RL</t>
  </si>
  <si>
    <t>Montáž a dodávka parozábrany krovů spodem s přelepením spojů  parozábrana na OSB bednění</t>
  </si>
  <si>
    <t>Vlastní</t>
  </si>
  <si>
    <t>Indiv</t>
  </si>
  <si>
    <t>včetně dodávky fólie a spojovacích prostředků.</t>
  </si>
  <si>
    <t>998712101R00</t>
  </si>
  <si>
    <t>Přesun hmot pro povlakové krytiny, výšky do 6 m</t>
  </si>
  <si>
    <t>712371801RZ3</t>
  </si>
  <si>
    <t>Povlaková krytina střech do 10°, fólií PVC 1 vrstva - včetně dod. fólie Fatrafol 810 tl.1,2mm</t>
  </si>
  <si>
    <t>plocha pultové střechy : 6,5*15,0</t>
  </si>
  <si>
    <t>712391171R00</t>
  </si>
  <si>
    <t>Povlaková krytina střech do 10°, podklad. textilie textilie pro 3 vrstvy</t>
  </si>
  <si>
    <t>plocha střechy - odečet světlíku x vytažení na atiky a rantl světlíku 20 % navíc : 6,5*15,0*1,2*3</t>
  </si>
  <si>
    <t>713141327R00</t>
  </si>
  <si>
    <t>Izolace tepelná střech do tl.300 mm,2vrstvy,kotvy</t>
  </si>
  <si>
    <t xml:space="preserve">na ploše půdy : </t>
  </si>
  <si>
    <t>plocha širší šikmé střechy blíže vstupu a méně širší šikmé střechy od silnice : (2*6*23+2*2*5*15)*0,35</t>
  </si>
  <si>
    <t>631508592R</t>
  </si>
  <si>
    <t>Pás izolační ISOVER UNIROL PROFI 4500x1200x 100 mm</t>
  </si>
  <si>
    <t>plocha širší šikmé střechy blíže vstupu a méně širší šikmé střechy od silnice : (2*6*23+2*2*5*15)*1,15*0,35</t>
  </si>
  <si>
    <t>631508596R</t>
  </si>
  <si>
    <t>Pás izolační ISOVER UNIROL PROFI 2400x1200x 200 mm</t>
  </si>
  <si>
    <t>998713102R00</t>
  </si>
  <si>
    <t>Přesun hmot pro izolace tepelné, výšky do 12 m</t>
  </si>
  <si>
    <t>materiál: RHEINZINIK prePATINA blaugrau, tl.0,7mm + prvky dle Výpisu Klemp. Prvků</t>
  </si>
  <si>
    <t>764511670R01</t>
  </si>
  <si>
    <t>Oplechování parapetů TiZn RHEINZINK, rš. 400 mm K1 + K15</t>
  </si>
  <si>
    <t>K1:   dl. 1,2 m x 10 ks oken v 1. NP : 10*1,20*0,5</t>
  </si>
  <si>
    <t>K15: 1,75m 2x, zazděná okna ve 2. NP : 1,75*2*0,5</t>
  </si>
  <si>
    <t>764530420R00</t>
  </si>
  <si>
    <t>Oplechování zdí z Ti Zn plechu, rš 300 mm K2, K3</t>
  </si>
  <si>
    <t>včetně zednické výpomoci.</t>
  </si>
  <si>
    <t xml:space="preserve">horní : </t>
  </si>
  <si>
    <t>K2 : 12,95*0,5</t>
  </si>
  <si>
    <t>K3 : 7,6*0,5</t>
  </si>
  <si>
    <t>764530420R01</t>
  </si>
  <si>
    <t>Oplechování zdí z Ti Zn plechu, rš 400 mm K2,K3</t>
  </si>
  <si>
    <t xml:space="preserve">spodní : </t>
  </si>
  <si>
    <t>K2 : 12,6*0,5</t>
  </si>
  <si>
    <t>K3 : 10,8*0,5</t>
  </si>
  <si>
    <t>764510440R00 K4</t>
  </si>
  <si>
    <t>Lemování průběžné římsy  Ti Zn, rš 300 mm K4</t>
  </si>
  <si>
    <t>horní + spodní : (47,5+29,5)*0,5</t>
  </si>
  <si>
    <t>764252604R00</t>
  </si>
  <si>
    <t>Žlab nadstřešní olemování/ žlab podokapní půlkulatý TiZn RHEINZINK rš. 333 mm K5+K6</t>
  </si>
  <si>
    <t>POL1_7</t>
  </si>
  <si>
    <t>včetně dilatace a spojovacích prostředků.</t>
  </si>
  <si>
    <t>R5  nadstřešní : 81,5*0,5</t>
  </si>
  <si>
    <t>K6 podokapní : 22,0*0,5</t>
  </si>
  <si>
    <t>764510440R00 K7</t>
  </si>
  <si>
    <t>Oplechování komínu Ti Zn, rš 800 mm  3x  K7</t>
  </si>
  <si>
    <t>764551605R00</t>
  </si>
  <si>
    <t>Svod z Ti Zn RHEINZINK, kruhový, D 150 mm 8x,  K8</t>
  </si>
  <si>
    <t>včetně objímek a spojovacího materiálu.</t>
  </si>
  <si>
    <t>K8, 8 svodů : 65*0,5</t>
  </si>
  <si>
    <t>76451044R</t>
  </si>
  <si>
    <t>Střešní krytina, dvojitá stojatá drážka, šířka pásů 570 mm K9</t>
  </si>
  <si>
    <t>vikýř : 8,0*0,5</t>
  </si>
  <si>
    <t>střecha : 15,0*6,0*0,5</t>
  </si>
  <si>
    <t>76451044R1</t>
  </si>
  <si>
    <t>Strukturní oddělovací vrstva VAPOZINC, šíře pásů 1500mm    K9</t>
  </si>
  <si>
    <t>764259635R00</t>
  </si>
  <si>
    <t>Kotlík závěsný TiZn RHEINZINK  330/100mm  K10</t>
  </si>
  <si>
    <t>kus</t>
  </si>
  <si>
    <t>764510000R1 K11</t>
  </si>
  <si>
    <t>D+M Okenní mříže K11</t>
  </si>
  <si>
    <t>ks</t>
  </si>
  <si>
    <t>765312451R01</t>
  </si>
  <si>
    <t>Pás úžlabí TiZn profilovaný šířky 1000 mm, s těsněním K12</t>
  </si>
  <si>
    <t>Montáž pásu úžlabí a těsnicích pásů ke krytině, včetně dodávky.</t>
  </si>
  <si>
    <t>764530420R02</t>
  </si>
  <si>
    <t>Oplechování zdí z Ti Zn plechu, rš 650 mm K13</t>
  </si>
  <si>
    <t>764510440R00 K14</t>
  </si>
  <si>
    <t>Oplechování menší římsy Ti Zn, rš 250 mm K14</t>
  </si>
  <si>
    <t>998764102R00</t>
  </si>
  <si>
    <t>Přesun hmot pro klempířské konstr., výšky do 12 m</t>
  </si>
  <si>
    <t>END</t>
  </si>
  <si>
    <t>139711101RT3</t>
  </si>
  <si>
    <t>Vykopávka v uzavřených prostorách v hor.1-4 hornina 3, ruční výkop</t>
  </si>
  <si>
    <t>m3</t>
  </si>
  <si>
    <t>podlahy 1. NP, jídelna a výdejna jídel : 0,30*(10,2+51,8)</t>
  </si>
  <si>
    <t>139601102R00</t>
  </si>
  <si>
    <t>Ruční výkop jam, rýh a šachet v hornině tř. 3</t>
  </si>
  <si>
    <t xml:space="preserve">výška cca 0,7m, šířka rýhy cca 0,6 m : </t>
  </si>
  <si>
    <t xml:space="preserve"> délky 30,0 +8,0 m (SV+část JV) : 0,6*(30,0+8,5)*0,7</t>
  </si>
  <si>
    <t xml:space="preserve">u zatepl. částí pošty a MŠ (část pošty JV + ostatní) : </t>
  </si>
  <si>
    <t>MŠ + 1 strana pošty JV, SZ : (0+9,0) : 0,6*9,0*0,7</t>
  </si>
  <si>
    <t>pošta 2 strany  JV, JZ : (11,5+15,5) : 0,6*(11,5+15,5)*0,7</t>
  </si>
  <si>
    <t>-50% : -31,29*0,5</t>
  </si>
  <si>
    <t>162701105R00</t>
  </si>
  <si>
    <t>Vodorovné přemístění výkopku z hor.1-4 do 10000 m</t>
  </si>
  <si>
    <t>199000005R00</t>
  </si>
  <si>
    <t>Poplatek za skládku zeminy 1- 4</t>
  </si>
  <si>
    <t>162201102R00</t>
  </si>
  <si>
    <t>Vodorovné přemístění výkopku z hor.1-4 do 50 m, ručně</t>
  </si>
  <si>
    <t>18,6*1,67</t>
  </si>
  <si>
    <t>281606113R00</t>
  </si>
  <si>
    <t>Beztlaková chem.injektáž zdiva cihlového tl. 60 cm  - navrtávky vyplněné gelovou hmotou pro vysoušení zdiva</t>
  </si>
  <si>
    <t>výdejna 2 stěny : 4,43+2,3</t>
  </si>
  <si>
    <t>jídelna : 9,52+6,5+7,12+4,43</t>
  </si>
  <si>
    <t>212750010RAB</t>
  </si>
  <si>
    <t>Trativody z drenážních trubek lože štěrkopís.,obsyp kamenivem,světlost trub 10cm - bez výkopu rýhy (samostatná položka)</t>
  </si>
  <si>
    <t>Agregovaná položka</t>
  </si>
  <si>
    <t>POL2_</t>
  </si>
  <si>
    <t xml:space="preserve"> délky 30,0 +8,0 m (SV+část JV) : 30,0+8,5</t>
  </si>
  <si>
    <t>MŠ + 1 strana pošty JV, SZ : (0+9,0) : 0+9,0</t>
  </si>
  <si>
    <t>pošta 2 strany  JV, JZ : (11,5+15,5) : 11,5+15,5</t>
  </si>
  <si>
    <t>50% : -74,5*0,5</t>
  </si>
  <si>
    <t>639571311R00</t>
  </si>
  <si>
    <t>Okapový chodník - textilie proti prorůstání 45g/m2</t>
  </si>
  <si>
    <t xml:space="preserve"> ŠÍŘKA 0,5 m, délky 30,0 +8,0 m (SV+část JV) : 0,5*(30,0+8,5)</t>
  </si>
  <si>
    <t>639571110R00</t>
  </si>
  <si>
    <t>Podklad pod okapový chodník ze štěrku tl.100 mm</t>
  </si>
  <si>
    <t>632921911R00</t>
  </si>
  <si>
    <t>Dlažba z dlaždic 50x50 cm betonových do písku, tl. 40 mm</t>
  </si>
  <si>
    <t>Včetně dodávky dlaždic.</t>
  </si>
  <si>
    <t>19,25*1,1-0,675</t>
  </si>
  <si>
    <t>711823121RT7</t>
  </si>
  <si>
    <t>Montáž nopové fólie svisle - drenáž kolem objektu včetně dodávky fólie DEKDREN G8</t>
  </si>
  <si>
    <t xml:space="preserve">výška 1,0 m : </t>
  </si>
  <si>
    <t>342013121R00</t>
  </si>
  <si>
    <t>Příčka SDK tl.100 mm,ocel.kce,2x oplášť.,RB 12,5mm</t>
  </si>
  <si>
    <t>(4,43+2,3)*3,5</t>
  </si>
  <si>
    <t>342948111R</t>
  </si>
  <si>
    <t>Ukotvení příček k cihel.konstr. kotvami z korozivzdorné oceli HNK dodávka</t>
  </si>
  <si>
    <t>Včetně dodávky kotev i spojovacího materiálu.</t>
  </si>
  <si>
    <t>350-01</t>
  </si>
  <si>
    <t>Výdejní okno se žaluzií, rozměr 700/1000 mm</t>
  </si>
  <si>
    <t>350-02</t>
  </si>
  <si>
    <t>Dveře dřevěné vnitřní 800x1970mm, do výdejny stravy, posouvací, do pouzdra</t>
  </si>
  <si>
    <t>762341610R</t>
  </si>
  <si>
    <t>Bednění okapových říms - ROŠT DŘEVĚNÝCH PROFILŮ 70/70 MM IMPREGNOVANÝCH + OSB 3 TL. 18 MM, penetrace a perlinka, omítka samostatná položka + 2cm polystyrenu ( kotveno talířovýma kotvama)</t>
  </si>
  <si>
    <t>v místě vikýře, dl. 5 m, rozvinutá délka činí cca 1,7 m (svislá část 0,7m, vodorovná 1,0m) : (5,0*1,7)*0,5</t>
  </si>
  <si>
    <t>611421110RT2</t>
  </si>
  <si>
    <t>Omítka vnitřní stropů rovných, MVC, hrubá s použitím suché maltové směsi</t>
  </si>
  <si>
    <t>kolem SDK příčky, z obou stran do cca 25 cm : (4,43+2,3)*0,25*2</t>
  </si>
  <si>
    <t>612421615R00</t>
  </si>
  <si>
    <t>Omítka vnitřní zdiva, MVC, hrubá zatřená kolem SDK příčky 4x</t>
  </si>
  <si>
    <t>Kolem SDK příčky 2 x z obou stran, 2 napojení, v. 3,5 m : 2*3,5*2</t>
  </si>
  <si>
    <t>612433211R00</t>
  </si>
  <si>
    <t>Omítka sanační vnitřní, střední zasolení</t>
  </si>
  <si>
    <t xml:space="preserve">do výšky 750 mm : </t>
  </si>
  <si>
    <t>výdejna 2 stěny : (4,43+2,3)*0,75</t>
  </si>
  <si>
    <t>jídelna : (9,52+6,5+7,12+4,43)*0,75</t>
  </si>
  <si>
    <t>612474450RT3</t>
  </si>
  <si>
    <t>Omítka stěn vnitřní tenkovrstvá sádrová - štuk na pórobeton (bude na SDK příčku)</t>
  </si>
  <si>
    <t>z obou stran příčky : (4,43+2,3)*3,5*2</t>
  </si>
  <si>
    <t>622421144R00</t>
  </si>
  <si>
    <t>Omítka vnější stěn, MVC, štuková, složitost 3 vyspravení</t>
  </si>
  <si>
    <t xml:space="preserve"> délky 25,0 +8,0 m (SV+část JV), v. 8,5 m, cca do 30 % plochy. vč. soklu a štítu, ostění a nadpraží : (25,0+8,0)*8,5*0,30*0,40</t>
  </si>
  <si>
    <t>622471318RS7</t>
  </si>
  <si>
    <t>Nátěr nebo nástřik stěn vnějších, složitost 3 - 4 na vyspravené původní fasádě hmota silikátova Keim barevná skupina I</t>
  </si>
  <si>
    <t xml:space="preserve"> délky 25,0 +8,0 m (SV+část JV), v. 8,5 m, cca do 90 % plochy. vč. soklu a štítu, ostění a nadpraží : (25,0+8,0)*8,5*0,90*0,40</t>
  </si>
  <si>
    <t xml:space="preserve">10% plochy na okna : </t>
  </si>
  <si>
    <t>631571010R00</t>
  </si>
  <si>
    <t>Zřízení násypu, podlahy nebo střechy, bez dodávky přerovnání násypu po odstranění polštářů</t>
  </si>
  <si>
    <t>1. NP, výška 100 mm : 0,10*(10,2+51,8)</t>
  </si>
  <si>
    <t>631591115R1</t>
  </si>
  <si>
    <t xml:space="preserve">Násyp pod podlahy ze ŠP </t>
  </si>
  <si>
    <t>1. NP, výška 100 mm : 0,10*(10,2+51,8)*1,1</t>
  </si>
  <si>
    <t>631312611R00</t>
  </si>
  <si>
    <t>Mazanina betonová tl. 5 - 8 cm C 16/20 nad EPS</t>
  </si>
  <si>
    <t>Včetně vytvoření dilatačních spár, bez zaplnění.</t>
  </si>
  <si>
    <t>1. NP, tl. 75 mm : (10,2+51,8)*0,075</t>
  </si>
  <si>
    <t>631315621R00</t>
  </si>
  <si>
    <t>Mazanina betonová tl. 12 - 24 cm C 20/25</t>
  </si>
  <si>
    <t>1. NP, tl. 150 mm : (10,2+51,8)*0,150</t>
  </si>
  <si>
    <t>631361921RT8</t>
  </si>
  <si>
    <t>Výztuž mazanin svařovanou sítí průměr drátu  8,0, oka 100/100 mm KY81</t>
  </si>
  <si>
    <t>1. NP, tl. 150 mm : (10,2+51,8)*0,007992*1,15</t>
  </si>
  <si>
    <t xml:space="preserve"> délky 25,0 +8,0 m (SV+část JV), v. 8,5 m, cca do 90 % plochy. vč. soklu a štítu, ostění a nadpraží : (25,0+8,0)*8,5*0,5</t>
  </si>
  <si>
    <t>941955001R00</t>
  </si>
  <si>
    <t>Lešení lehké pomocné, výška podlahy do 1,2 m pro práce v 1. NP</t>
  </si>
  <si>
    <t>949941101R00</t>
  </si>
  <si>
    <t>Výsuvná šplhací plošina, motorický zdvih, H 80 m výtah stavební šikmý - pronájem za den + přistavení, odstavení, doprava na stavbu a zpět</t>
  </si>
  <si>
    <t>den</t>
  </si>
  <si>
    <t>Provoz mechanizmu včetně sestavení, rozebrání, přestavění i kotvení stožáru.</t>
  </si>
  <si>
    <t>952901111R00</t>
  </si>
  <si>
    <t>Vyčištění budov o výšce podlaží do 4 m</t>
  </si>
  <si>
    <t>1.NP : 127,2*0,5</t>
  </si>
  <si>
    <t>95501R</t>
  </si>
  <si>
    <t>Nové okenní sítě proti hmyzu (v jídelně a přípravně)  rozměry cca 1,4 x 2,5 m2  nutno zaměřit před výrobou!</t>
  </si>
  <si>
    <t>1,4*2,5*4</t>
  </si>
  <si>
    <t>362032231R00</t>
  </si>
  <si>
    <t>Oprava zdiva z cihel pálených na MVC 3 komíny nad střechou</t>
  </si>
  <si>
    <t>odhad délka x šířka x výška : 2*1,0*0,5*3,5+3,8*0,5*3,5</t>
  </si>
  <si>
    <t>50% : -10,15*0,5</t>
  </si>
  <si>
    <t>962084131R00</t>
  </si>
  <si>
    <t>Bourání příček deskových,sádrokartonových tl.10 cm</t>
  </si>
  <si>
    <t>(4,43+2,3)*2,5</t>
  </si>
  <si>
    <t>965082923R00</t>
  </si>
  <si>
    <t>Odstranění násypu tl. do 10 cm, plocha nad 2 m2</t>
  </si>
  <si>
    <t>podlahy 1. NP, jídelna a výdejna jídel : 0,25*(10,2+51,8)</t>
  </si>
  <si>
    <t>978013191R00</t>
  </si>
  <si>
    <t>Otlučení omítek vnitřních stěn v rozsahu do 100 % pro sanace</t>
  </si>
  <si>
    <t>711111001RZ1</t>
  </si>
  <si>
    <t>Izolace proti vlhkosti vodor. nátěr ALP za studena 1x nátěr - včetně dodávky penetračního laku ALP</t>
  </si>
  <si>
    <t>711112001RZ1</t>
  </si>
  <si>
    <t>Izolace proti vlhkosti svis. nátěr ALP, za studena 1x nátěr - včetně dodávky asfaltového laku</t>
  </si>
  <si>
    <t>obvodové pásy, šířka a výška 25 cm : 0,40*2*(15,5+9,0)</t>
  </si>
  <si>
    <t>rezerva : 5</t>
  </si>
  <si>
    <t>711130101R00</t>
  </si>
  <si>
    <t>Odstr.izolace proti vlhk.vodor. pásy na sucho,1vrs</t>
  </si>
  <si>
    <t>1. NP : 10,2+51,8</t>
  </si>
  <si>
    <t>711141559R00</t>
  </si>
  <si>
    <t>Izolace proti vlhk. vodorovná pásy přitavením</t>
  </si>
  <si>
    <t>711142559R00</t>
  </si>
  <si>
    <t>Izolace proti vlhkosti svislá pásy přitavením</t>
  </si>
  <si>
    <t>711212002RT1</t>
  </si>
  <si>
    <t>Hydroizolační povlak - nátěr nebo stěrka Aquafin 2K (fa Schömburg),proti vlhkosti, tl. 2mm</t>
  </si>
  <si>
    <t>dvouvrstvá</t>
  </si>
  <si>
    <t xml:space="preserve">pod obklady a dlažby v koupelnách - obvod x výška + plocha : </t>
  </si>
  <si>
    <t>1.NP : 11,5*2,0+9,8</t>
  </si>
  <si>
    <t>62836110R</t>
  </si>
  <si>
    <t>Pás asfaltovaný těžký Foalbit Al S 40 1x7,5 m proti radonu</t>
  </si>
  <si>
    <t>POL3_7</t>
  </si>
  <si>
    <t>vodorovná plocha x koeficient prořezu a překrytí : 62,0*1,15</t>
  </si>
  <si>
    <t>998711102R00</t>
  </si>
  <si>
    <t>Přesun hmot pro izolace proti vodě, výšky do 12 m</t>
  </si>
  <si>
    <t>713121111R00</t>
  </si>
  <si>
    <t>Izolace tepelná podlah na sucho, jednovrstvá</t>
  </si>
  <si>
    <t>2837589100R</t>
  </si>
  <si>
    <t>Deska izolační polystyrenová PERIMETER tl. 200 mm</t>
  </si>
  <si>
    <t>1. NP : 62*1,1</t>
  </si>
  <si>
    <t>713191100RT9</t>
  </si>
  <si>
    <t>Položení separační fólie včetně dodávky PE fólie</t>
  </si>
  <si>
    <t>693660193R</t>
  </si>
  <si>
    <t>Textilie netkaná GETEX šíře 200 cm, 400 g/m2</t>
  </si>
  <si>
    <t>720-0001</t>
  </si>
  <si>
    <t>Zdravotechnická instalace - demontáže rozvodů ad. ve výdejně jídel</t>
  </si>
  <si>
    <t>kpl</t>
  </si>
  <si>
    <t>730-0001</t>
  </si>
  <si>
    <t>Ústřední vytápění - rozvody ÚT zasekány do zdiva a zahozeny maltou - jídelna a výdejna jídel plocha 62 m2</t>
  </si>
  <si>
    <t>762331812R00</t>
  </si>
  <si>
    <t>Demontáž konstrukcí krovů z hranolů do 224 cm2</t>
  </si>
  <si>
    <t>762333120R00</t>
  </si>
  <si>
    <t>Montáž vázaných krovů nepravidelných do 224 cm2</t>
  </si>
  <si>
    <t xml:space="preserve">pouze část krovu, cca do 20%, níže výpis  orientačně : </t>
  </si>
  <si>
    <t>vaznice 16/22 cm : 16,5*0,4</t>
  </si>
  <si>
    <t>sloupek 20/20 cm : 13,2*0,4</t>
  </si>
  <si>
    <t>krokve 12/18 cm : 11,0*10*0,4</t>
  </si>
  <si>
    <t>762342204RT4</t>
  </si>
  <si>
    <t>Montáž kontralatí přibitím včetně dodávky řeziva, latě 4/6 cm</t>
  </si>
  <si>
    <t>RTS 19/ II</t>
  </si>
  <si>
    <t>Montáž svislého laťování ve vzdálenosti 100 cm bez dodávky řeziva a spojovacích prostředků.</t>
  </si>
  <si>
    <t>plocha širší šikmé střechy blíže vstupu a méně širší šikmé střechy od silnice : (2*6*23+2*2*5*15)*0,40</t>
  </si>
  <si>
    <t>762342203RT2</t>
  </si>
  <si>
    <t>Montáž laťování střech, vzdálenost latí 22 - 36 cm včetně dodávky řeziva, latě 3/5 cm</t>
  </si>
  <si>
    <t>762395000R00</t>
  </si>
  <si>
    <t>Spojovací a ochranné prostředky pro střechy</t>
  </si>
  <si>
    <t>1,26*0,4</t>
  </si>
  <si>
    <t>762522811R00</t>
  </si>
  <si>
    <t>Demontáž podlah s polštáři z prken tl. do 32 mm, včetně dřevotřísky</t>
  </si>
  <si>
    <t>podlahy 1. NP, jídelna a výdejna jídel : (10,2+51,8)</t>
  </si>
  <si>
    <t>762811210R01</t>
  </si>
  <si>
    <t>Montáž záklopu, vrchní na sraz, materiál ve specifikaci</t>
  </si>
  <si>
    <t>6051200R</t>
  </si>
  <si>
    <t>Řezivo SM  dl. do 6 m doplnění prvků krovu, krokve cca 20 %</t>
  </si>
  <si>
    <t>celkový objem prvků krokví 120/150 mm, dl, cca 12,5 m, výměna 20% : (0,12*0,15*12,5*2*14*0,20)*0,40</t>
  </si>
  <si>
    <t>60726016.AR</t>
  </si>
  <si>
    <t xml:space="preserve">Deska dřevoštěpková OSB 3 N - 4PD tl. 22 mm </t>
  </si>
  <si>
    <t>plocha pultové střechy, 2x (pod a nad PIR deskou) : (6,5*15,0*2)</t>
  </si>
  <si>
    <t>998762102R00</t>
  </si>
  <si>
    <t>Přesun hmot pro tesařské konstrukce, výšky do 12 m</t>
  </si>
  <si>
    <t>765311870R00</t>
  </si>
  <si>
    <t>Demontáž krytiny bobrovky, tvrdá malta, do suti</t>
  </si>
  <si>
    <t>plocha širší šikmé střechy blíže vstupu a méně širší šikmé střechy od silnice : (2*6*23+2*2*5*15)*0,45</t>
  </si>
  <si>
    <t>765311521R00</t>
  </si>
  <si>
    <t>Krytina z bobrovek střech slož.,šupinová, na sucho D+M</t>
  </si>
  <si>
    <t>Dodávka a montáž základní tašky, poloviční, hřebenové, okapové a větrací ( segmentový řez tašek ) včetně pokrývačské malty.</t>
  </si>
  <si>
    <t>765313188R00</t>
  </si>
  <si>
    <t>Pás větrací okapní ochranný 500/10 cm</t>
  </si>
  <si>
    <t>Dodávka a montáž ochranného okapního pásu.</t>
  </si>
  <si>
    <t>po obvodu u okapů střechy : 2*(25+22,5)*0,45</t>
  </si>
  <si>
    <t>765311534RT1</t>
  </si>
  <si>
    <t>Hřeben bobrovka, hřebenáči č.1 nosovými, do malty s použitím suché maltové směsi</t>
  </si>
  <si>
    <t>bude méně : (25+22)*0,45</t>
  </si>
  <si>
    <t>765311544RT1</t>
  </si>
  <si>
    <t>Nároží bobrovka, hřebenáči č.1 nos. do malty s použitím suché maltové směsi</t>
  </si>
  <si>
    <t>Dodávka a montáž hřebenáče nosového, ukončení hřebenáče spodní, držáku latě nároží, nárožní latě 80x40 mm včetně spojovacích prostředků a pokrývačské malty.</t>
  </si>
  <si>
    <t>cca max délka 8*6,0 (8 nároží fl. á 6,0,) : (24+20)*0,45</t>
  </si>
  <si>
    <t>765331511R1</t>
  </si>
  <si>
    <t>D+M kominický výlez</t>
  </si>
  <si>
    <t>Dodávka a montáž střešního okna, střešních latí včetně spojovacích prostředků.</t>
  </si>
  <si>
    <t>7653399R</t>
  </si>
  <si>
    <t xml:space="preserve"> D+M stupaček a komínové lávky - systémový komplet</t>
  </si>
  <si>
    <t>998765102R00</t>
  </si>
  <si>
    <t>Přesun hmot pro krytiny tvrdé, výšky do 12 m</t>
  </si>
  <si>
    <t>766416142R00</t>
  </si>
  <si>
    <t>Obložení stěn nad 5 m2, aglomer. desky do 1,5 m2</t>
  </si>
  <si>
    <t>Včetně našroubování soklu.</t>
  </si>
  <si>
    <t>jídelnam výška 1,5 m : (10,3*6,5)*1,5</t>
  </si>
  <si>
    <t>607261Ra</t>
  </si>
  <si>
    <t>Obkladové desky z Cetris děrovaných desek P+D dodávka, včetně mont. podkladového roštu a olemování dřev. hranolkem</t>
  </si>
  <si>
    <t>jídelna, v. 1,5 m + prořez : (10,3*6,5)*1,5*1,1</t>
  </si>
  <si>
    <t>766417111R00</t>
  </si>
  <si>
    <t>Podkladový rošt pod obložení stěn</t>
  </si>
  <si>
    <t>jídelna : (10,3*6,5)*1,5*1,1*2</t>
  </si>
  <si>
    <t>766695212R00</t>
  </si>
  <si>
    <t>Montáž prahů dveří jednokřídlových š. do 10 cm</t>
  </si>
  <si>
    <t>76601 P.C.</t>
  </si>
  <si>
    <t>D + M plastové dveře na poštu vzadu 1300/1970+600 mm včetně zapravení</t>
  </si>
  <si>
    <t>76602 P.C.</t>
  </si>
  <si>
    <t>D + M plastové okno na poštu vzadu cca 1500/1950, včetně zapravení</t>
  </si>
  <si>
    <t>766662112R00</t>
  </si>
  <si>
    <t>Montáž dveří do rám.zárubně 1kříd. š.do 80 cm</t>
  </si>
  <si>
    <t>766670011R00</t>
  </si>
  <si>
    <t>Montáž obložkové zárubně a dřevěného křídla dveří</t>
  </si>
  <si>
    <t>60517111R</t>
  </si>
  <si>
    <t>Lať střešní 40x60 mm obložení stěn - rošt, dodávka</t>
  </si>
  <si>
    <t xml:space="preserve">jídelna : </t>
  </si>
  <si>
    <t>převod na m3, prořez : (10,3*6,5)*1,5*1,25*0,06</t>
  </si>
  <si>
    <t>61161720R</t>
  </si>
  <si>
    <t>Dveře vnitřní hladké plné 1kř. 70x197 dýha Mahagon dodávka</t>
  </si>
  <si>
    <t>61181270.AR</t>
  </si>
  <si>
    <t>Zárubeň obkladová Sapeli š. 70 cm/tl.stěny 16-35cm</t>
  </si>
  <si>
    <t>766662142R1</t>
  </si>
  <si>
    <t>Montáž a dodávka dveří do rám.zárubně 2kříd. 130y255 cm  dveře hladké vnitřní plné</t>
  </si>
  <si>
    <t>61181256.AR</t>
  </si>
  <si>
    <t>Zárubeň obkladová OKZ š. 130 cm/stěna 6-17 cm dýha buk, dub AM, jasan, mahagon</t>
  </si>
  <si>
    <t>61187356R</t>
  </si>
  <si>
    <t>Prah bukový délka 70 cm šířka 10 cm tl. 2 cm</t>
  </si>
  <si>
    <t>998766102R00</t>
  </si>
  <si>
    <t>Přesun hmot pro truhlářské konstr., výšky do 12 m</t>
  </si>
  <si>
    <t>767392802R00</t>
  </si>
  <si>
    <t>Demontáž krytin střech z plechů, šroubovaných</t>
  </si>
  <si>
    <t>vikýř : 15,0</t>
  </si>
  <si>
    <t>15,0*6,0</t>
  </si>
  <si>
    <t>767001R</t>
  </si>
  <si>
    <t>Demontáž původního přístřešku u vchodu do MŠ</t>
  </si>
  <si>
    <t>767995104R00</t>
  </si>
  <si>
    <t>Výroba a montáž kov. atypických konstr. - nového přístřešku u vchodu do MŠ rozm. 8,6 x 3,7 m, vč. trapéz. plechu, kotev a příslušenství, nátěry</t>
  </si>
  <si>
    <t>771101116R00</t>
  </si>
  <si>
    <t>Vyrovnání podkladů samonivel. hmotou tl. do 30 mm</t>
  </si>
  <si>
    <t>dlažba v 1. NP : 10,2</t>
  </si>
  <si>
    <t>771411011R00</t>
  </si>
  <si>
    <t>Obklad soklíků pórov.rovných do MC,10,8x10,8 cm</t>
  </si>
  <si>
    <t>1.NP z tabulky legenda místností : 2*(4,5+2,5)</t>
  </si>
  <si>
    <t>771479001R00</t>
  </si>
  <si>
    <t>Řezání dlaždic keramických pro soklíky</t>
  </si>
  <si>
    <t>14,0*1,15-0,1</t>
  </si>
  <si>
    <t>771569795R00</t>
  </si>
  <si>
    <t>Příplatek za spárování bílým cementem</t>
  </si>
  <si>
    <t>771575106R00</t>
  </si>
  <si>
    <t>Montáž podlah keram.,režné hladké, tmel, 20x10 cm</t>
  </si>
  <si>
    <t>59764203R</t>
  </si>
  <si>
    <t>Dlažba, protiskluzná matná 300x300x9 mm</t>
  </si>
  <si>
    <t>10,20*1,15+0,27</t>
  </si>
  <si>
    <t>998771101R00</t>
  </si>
  <si>
    <t>Přesun hmot pro podlahy z dlaždic, výšky do 6 m</t>
  </si>
  <si>
    <t>776401800R00</t>
  </si>
  <si>
    <t>Demontáž soklíků nebo lišt, pryžových nebo z PVC</t>
  </si>
  <si>
    <t>jídelna a výdej jídel : 2*(6,5+10,2)</t>
  </si>
  <si>
    <t>776511810R00</t>
  </si>
  <si>
    <t>Odstranění PVC a koberců lepených bez podložky</t>
  </si>
  <si>
    <t>podlahy 1. NP, jídelna a výdejna jídel : 10,2+51,8</t>
  </si>
  <si>
    <t>776101115R00</t>
  </si>
  <si>
    <t>Vyrovnání podkladů samonivelační hmotou</t>
  </si>
  <si>
    <t>776101121R00</t>
  </si>
  <si>
    <t>Provedení penetrace podkladu pod.povlak.podlahy</t>
  </si>
  <si>
    <t>776421100RU1</t>
  </si>
  <si>
    <t>Lepení podlahových soklíků z PVC a vinylu včetně dodávky soklíku PVC</t>
  </si>
  <si>
    <t>776521200R01</t>
  </si>
  <si>
    <t>Lepení povlakových podlah z dílců PVC a CV (vinyl) včetně dodávky, tl. 5 mm</t>
  </si>
  <si>
    <t>776994111RT1</t>
  </si>
  <si>
    <t>Svařování povlakových podlah z pásů nebo čtverců včetně svařovací šňůry PVC 1179</t>
  </si>
  <si>
    <t>jídelna : 7,12/0,6*6,5/0,6+2,9/0,6*1,77/0,6</t>
  </si>
  <si>
    <t>navíc 5% : 142,814*0,05</t>
  </si>
  <si>
    <t>998776101R00</t>
  </si>
  <si>
    <t>Přesun hmot pro podlahy povlakové, výšky do 6 m</t>
  </si>
  <si>
    <t>781101111R00</t>
  </si>
  <si>
    <t>Vyrovnání podkladu maltou ze SMS tl. do 7 mm</t>
  </si>
  <si>
    <t>výdejna jídel v 1. NP, 3 stěny do 2,0 m : (2*4,43+2,3)*2,0</t>
  </si>
  <si>
    <t>781101142R00</t>
  </si>
  <si>
    <t>Hydroizolační stěrka dvouvrstvá pod obklady</t>
  </si>
  <si>
    <t>pouze u umyvadla, cca 2,0 m, v. 2,0 m : 2,0*2,0</t>
  </si>
  <si>
    <t>781101210R00</t>
  </si>
  <si>
    <t>Penetrace podkladu pod obklady</t>
  </si>
  <si>
    <t>včetně dodávky materiálu.</t>
  </si>
  <si>
    <t>781419706RT2</t>
  </si>
  <si>
    <t>Příplatek za spárovací vodotěsnou hmotu - plošně Aso-flexfuge (Schomburg)</t>
  </si>
  <si>
    <t>781471110R00</t>
  </si>
  <si>
    <t>Obklad vnitř.stěn,keram.režný,hladký, MC, 30x20 cm</t>
  </si>
  <si>
    <t>597815R</t>
  </si>
  <si>
    <t xml:space="preserve">Obkladačky pórovinové dle výběru </t>
  </si>
  <si>
    <t>plocha x prořez 15 % : 22,32*1,15</t>
  </si>
  <si>
    <t>998781101R00</t>
  </si>
  <si>
    <t>Přesun hmot pro obklady keramické, výšky do 6 m</t>
  </si>
  <si>
    <t>783782221R00</t>
  </si>
  <si>
    <t>Nátěr tesařských konstrukcí Lignofix I Profi 2x</t>
  </si>
  <si>
    <t>včetně montáže, dodávky a demontáže lešení.</t>
  </si>
  <si>
    <t>celkový objem prvků krokví 120/150 mm, dl, cca 12,5 m, výměna 20% : 2*(0,12+0,15)*12,5*2*14*0,20</t>
  </si>
  <si>
    <t>50ˇ% : -37,8*0,50</t>
  </si>
  <si>
    <t>784191201R00</t>
  </si>
  <si>
    <t>Penetrace podkladu hloubková např. Primalex 1x</t>
  </si>
  <si>
    <t xml:space="preserve">1. NP - jídelna a výdej jídel, bez odpočtů oken : </t>
  </si>
  <si>
    <t>výdejna jídel : 2*(4,43+2,3)*3,5</t>
  </si>
  <si>
    <t>jídelna : (10,3*6,5-4,4*2,3)*3,5</t>
  </si>
  <si>
    <t>špalety, nadpraží - navíc : 8</t>
  </si>
  <si>
    <t>stropy : 10,2+51,8</t>
  </si>
  <si>
    <t>784195212R00</t>
  </si>
  <si>
    <t>Malba např. Primalex Plus, bílá, bez penetrace, 2 x</t>
  </si>
  <si>
    <t>Odkaz na mn. položky pořadí 118 : 316,01500</t>
  </si>
  <si>
    <t>plocha celkem - odečet maleb na SDK příčkách : 643,42-90,0</t>
  </si>
  <si>
    <t>784442021RT2</t>
  </si>
  <si>
    <t>Malba disperzní interiér. např. HET Hetline,výška do 3,8m pro SDK 2 x nátěr, 1 x penetrace</t>
  </si>
  <si>
    <t>příčka v 1. NP mezi výdejnou a jídelnou, z obou stran : (4,43+2,3)*3,5*2</t>
  </si>
  <si>
    <t>210-0001</t>
  </si>
  <si>
    <t>Elektromontáže - nové rozvody, zásuvky a vypínače, bez svítidel ve výdejně jídel a v jídelně</t>
  </si>
  <si>
    <t>210-0002</t>
  </si>
  <si>
    <t>Elektromontáže - nové svítidla ve výdejně jídel a v jídelně</t>
  </si>
  <si>
    <t>240-0001</t>
  </si>
  <si>
    <t>VZT odtah ve výdejně, včetně otvoru do fasády s mřížkou</t>
  </si>
  <si>
    <t>650111711R</t>
  </si>
  <si>
    <t>Montáž a dodávka hromosvodové svorky do 2 šroubů přeůpžení či doplnění u hromosvodu</t>
  </si>
  <si>
    <t>650112</t>
  </si>
  <si>
    <t>Přeložení původního hromosvodu a dodání nových svodů 2x, ad. příslušenství</t>
  </si>
  <si>
    <t>65020R</t>
  </si>
  <si>
    <t>Přeložení různých prvků na fasádě (schránka, zvonky, osvětlení, cedule, čidlo)</t>
  </si>
  <si>
    <t>979087212R00</t>
  </si>
  <si>
    <t xml:space="preserve">Nakládání suti na dopravní prostředky </t>
  </si>
  <si>
    <t>Přesun suti</t>
  </si>
  <si>
    <t>POL8_</t>
  </si>
  <si>
    <t>979082213R00</t>
  </si>
  <si>
    <t>Vodorovná doprava suti po suchu do 1 km</t>
  </si>
  <si>
    <t>979081121R00</t>
  </si>
  <si>
    <t>Příplatek k odvozu za každý další 1 km</t>
  </si>
  <si>
    <t>979990107R00</t>
  </si>
  <si>
    <t>Poplatek za skládku suti - směs betonu,cihel,dřeva</t>
  </si>
  <si>
    <t>721001</t>
  </si>
  <si>
    <t>Rozvod kanalizace a vody ve výdejně jídel</t>
  </si>
  <si>
    <t>725001</t>
  </si>
  <si>
    <t>Digestoř 800/1400 mm, vč. potrubí průrazu stěnou, mřížky a montáže</t>
  </si>
  <si>
    <t>725002</t>
  </si>
  <si>
    <t>Nerez stůl 12000/600 mm</t>
  </si>
  <si>
    <t>725003</t>
  </si>
  <si>
    <t>Skříň nerezová s křídly otevíracími   1100/600/1800 mm</t>
  </si>
  <si>
    <t>725004</t>
  </si>
  <si>
    <t>Stůl snížený nerezový 700/700/600 mm</t>
  </si>
  <si>
    <t>725005</t>
  </si>
  <si>
    <t>Myčka průmyslová podstolová vč napojení a montáže</t>
  </si>
  <si>
    <t>725006</t>
  </si>
  <si>
    <t>Chladnička podstolová</t>
  </si>
  <si>
    <t>725007</t>
  </si>
  <si>
    <t>Boiler 100l</t>
  </si>
  <si>
    <t>725008</t>
  </si>
  <si>
    <t>Umývadlo  š. 600mm, vč. sifonu, baterie pákové, a montáže</t>
  </si>
  <si>
    <t>87131001R00</t>
  </si>
  <si>
    <t>Napojení drenáže na novou dešťovou kanalizaci D 160 mm</t>
  </si>
  <si>
    <t>8750001R</t>
  </si>
  <si>
    <t>GEIGER lapač střešních splavenin šedý DN 150/125  flexibilní</t>
  </si>
  <si>
    <t>831350012RAB</t>
  </si>
  <si>
    <t>Kanalizace z trub PVC hrdlových D 160 mm hloubka 1,5 m</t>
  </si>
  <si>
    <t xml:space="preserve">V položce je zakalkulováno: hloubení rýh, pažení a rozepření rýh včetně přepažování, svislé přemístění, naložení přebytku po zásypu (0,524 m3/m rýhy) na dopravní prostředek, odvoz do 6 km a uložení na skládku, : </t>
  </si>
  <si>
    <t xml:space="preserve"> lože pod potrubí ze štěrkopísku, dodávka a montáž potrubí PVC,  obsyp potrubí pískem, zásyp rýhy sypaninou, se zhutněním. : </t>
  </si>
  <si>
    <t xml:space="preserve">Včetně poplatek za skládku zeminy. : </t>
  </si>
  <si>
    <t>délka : (5,0+12,5+8,5+16,8+15,8+12,8+18,2+8,8+19,3)*0,50</t>
  </si>
  <si>
    <t>831350113RAF</t>
  </si>
  <si>
    <t>Kanalizační přípojka z trub PVC, D 160 mm rýha šířky 0,9 m, hloubky 2,0 m</t>
  </si>
  <si>
    <t>894432112R00</t>
  </si>
  <si>
    <t>Osazení plastové šachty revizní prům.425 mm, Wavin- pro dešťovou kanalizaci viz situace koordinační</t>
  </si>
  <si>
    <t>286136696Ra</t>
  </si>
  <si>
    <t>Trubka Wavin TS kanalizace SDR17 400x23,7 mm  PE100 RC třívrstvé potrubí, barva zelená</t>
  </si>
  <si>
    <t>1,5*5*0,5</t>
  </si>
  <si>
    <t>28697191R</t>
  </si>
  <si>
    <t>Dno šachetní Wavin PP DN 400/160 mm KG přímé T1 RŠ DN400</t>
  </si>
  <si>
    <t>552417011R</t>
  </si>
  <si>
    <t>Poklop litina 400/1,5 t do šachtové roury Wavin RŠ DN400</t>
  </si>
  <si>
    <t>VN 01</t>
  </si>
  <si>
    <t>Zařízení staveniště - vybudování, provoz a demontáž stavebních buněk + TOI-TOI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</si>
</sst>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81" t="s">
        <v>41</v>
      </c>
      <c r="B2" s="181"/>
      <c r="C2" s="181"/>
      <c r="D2" s="181"/>
      <c r="E2" s="181"/>
      <c r="F2" s="181"/>
      <c r="G2" s="18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5"/>
  <sheetViews>
    <sheetView showGridLines="0" tabSelected="1" topLeftCell="B15" zoomScaleNormal="100" zoomScaleSheetLayoutView="75" workbookViewId="0">
      <selection activeCell="I114" sqref="I113:I114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16" t="s">
        <v>4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 x14ac:dyDescent="0.25">
      <c r="A2" s="2"/>
      <c r="B2" s="76" t="s">
        <v>24</v>
      </c>
      <c r="C2" s="77"/>
      <c r="D2" s="78" t="s">
        <v>43</v>
      </c>
      <c r="E2" s="222" t="s">
        <v>44</v>
      </c>
      <c r="F2" s="223"/>
      <c r="G2" s="223"/>
      <c r="H2" s="223"/>
      <c r="I2" s="223"/>
      <c r="J2" s="224"/>
      <c r="O2" s="1"/>
    </row>
    <row r="3" spans="1:15" ht="27" hidden="1" customHeight="1" x14ac:dyDescent="0.25">
      <c r="A3" s="2"/>
      <c r="B3" s="79"/>
      <c r="C3" s="77"/>
      <c r="D3" s="80"/>
      <c r="E3" s="225"/>
      <c r="F3" s="226"/>
      <c r="G3" s="226"/>
      <c r="H3" s="226"/>
      <c r="I3" s="226"/>
      <c r="J3" s="227"/>
    </row>
    <row r="4" spans="1:15" ht="23.25" customHeight="1" x14ac:dyDescent="0.25">
      <c r="A4" s="2"/>
      <c r="B4" s="81"/>
      <c r="C4" s="82"/>
      <c r="D4" s="83"/>
      <c r="E4" s="206"/>
      <c r="F4" s="206"/>
      <c r="G4" s="206"/>
      <c r="H4" s="206"/>
      <c r="I4" s="206"/>
      <c r="J4" s="207"/>
    </row>
    <row r="5" spans="1:15" ht="24" customHeight="1" x14ac:dyDescent="0.25">
      <c r="A5" s="2"/>
      <c r="B5" s="31" t="s">
        <v>23</v>
      </c>
      <c r="D5" s="210" t="s">
        <v>45</v>
      </c>
      <c r="E5" s="211"/>
      <c r="F5" s="211"/>
      <c r="G5" s="211"/>
      <c r="H5" s="18" t="s">
        <v>42</v>
      </c>
      <c r="I5" s="85" t="s">
        <v>49</v>
      </c>
      <c r="J5" s="8"/>
    </row>
    <row r="6" spans="1:15" ht="15.75" customHeight="1" x14ac:dyDescent="0.25">
      <c r="A6" s="2"/>
      <c r="B6" s="28"/>
      <c r="C6" s="55"/>
      <c r="D6" s="212" t="s">
        <v>46</v>
      </c>
      <c r="E6" s="213"/>
      <c r="F6" s="213"/>
      <c r="G6" s="213"/>
      <c r="H6" s="18" t="s">
        <v>36</v>
      </c>
      <c r="I6" s="85" t="s">
        <v>50</v>
      </c>
      <c r="J6" s="8"/>
    </row>
    <row r="7" spans="1:15" ht="15.75" customHeight="1" x14ac:dyDescent="0.25">
      <c r="A7" s="2"/>
      <c r="B7" s="29"/>
      <c r="C7" s="56"/>
      <c r="D7" s="84" t="s">
        <v>48</v>
      </c>
      <c r="E7" s="214" t="s">
        <v>47</v>
      </c>
      <c r="F7" s="215"/>
      <c r="G7" s="21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29"/>
      <c r="E11" s="229"/>
      <c r="F11" s="229"/>
      <c r="G11" s="229"/>
      <c r="H11" s="18" t="s">
        <v>42</v>
      </c>
      <c r="I11" s="22"/>
      <c r="J11" s="8"/>
    </row>
    <row r="12" spans="1:15" ht="15.75" customHeight="1" x14ac:dyDescent="0.25">
      <c r="A12" s="2"/>
      <c r="B12" s="28"/>
      <c r="C12" s="55"/>
      <c r="D12" s="205"/>
      <c r="E12" s="205"/>
      <c r="F12" s="205"/>
      <c r="G12" s="205"/>
      <c r="H12" s="18" t="s">
        <v>36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208"/>
      <c r="F13" s="209"/>
      <c r="G13" s="20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28"/>
      <c r="F15" s="228"/>
      <c r="G15" s="230"/>
      <c r="H15" s="230"/>
      <c r="I15" s="230" t="s">
        <v>31</v>
      </c>
      <c r="J15" s="231"/>
    </row>
    <row r="16" spans="1:15" ht="23.25" customHeight="1" x14ac:dyDescent="0.25">
      <c r="A16" s="138" t="s">
        <v>26</v>
      </c>
      <c r="B16" s="38" t="s">
        <v>26</v>
      </c>
      <c r="C16" s="62"/>
      <c r="D16" s="63"/>
      <c r="E16" s="194"/>
      <c r="F16" s="195"/>
      <c r="G16" s="194"/>
      <c r="H16" s="195"/>
      <c r="I16" s="194"/>
      <c r="J16" s="196"/>
    </row>
    <row r="17" spans="1:10" ht="23.25" customHeight="1" x14ac:dyDescent="0.25">
      <c r="A17" s="138" t="s">
        <v>27</v>
      </c>
      <c r="B17" s="38" t="s">
        <v>27</v>
      </c>
      <c r="C17" s="62"/>
      <c r="D17" s="63"/>
      <c r="E17" s="194"/>
      <c r="F17" s="195"/>
      <c r="G17" s="194"/>
      <c r="H17" s="195"/>
      <c r="I17" s="194"/>
      <c r="J17" s="196"/>
    </row>
    <row r="18" spans="1:10" ht="23.25" customHeight="1" x14ac:dyDescent="0.25">
      <c r="A18" s="138" t="s">
        <v>28</v>
      </c>
      <c r="B18" s="38" t="s">
        <v>28</v>
      </c>
      <c r="C18" s="62"/>
      <c r="D18" s="63"/>
      <c r="E18" s="194"/>
      <c r="F18" s="195"/>
      <c r="G18" s="194"/>
      <c r="H18" s="195"/>
      <c r="I18" s="194"/>
      <c r="J18" s="196"/>
    </row>
    <row r="19" spans="1:10" ht="23.25" customHeight="1" x14ac:dyDescent="0.25">
      <c r="A19" s="138" t="s">
        <v>59</v>
      </c>
      <c r="B19" s="38" t="s">
        <v>29</v>
      </c>
      <c r="C19" s="62"/>
      <c r="D19" s="63"/>
      <c r="E19" s="194"/>
      <c r="F19" s="195"/>
      <c r="G19" s="194"/>
      <c r="H19" s="195"/>
      <c r="I19" s="194"/>
      <c r="J19" s="196"/>
    </row>
    <row r="20" spans="1:10" ht="23.25" customHeight="1" x14ac:dyDescent="0.25">
      <c r="A20" s="138" t="s">
        <v>141</v>
      </c>
      <c r="B20" s="38" t="s">
        <v>30</v>
      </c>
      <c r="C20" s="62"/>
      <c r="D20" s="63"/>
      <c r="E20" s="194"/>
      <c r="F20" s="195"/>
      <c r="G20" s="194"/>
      <c r="H20" s="195"/>
      <c r="I20" s="194"/>
      <c r="J20" s="196"/>
    </row>
    <row r="21" spans="1:10" ht="23.25" customHeight="1" x14ac:dyDescent="0.25">
      <c r="A21" s="2"/>
      <c r="B21" s="48" t="s">
        <v>31</v>
      </c>
      <c r="C21" s="64"/>
      <c r="D21" s="65"/>
      <c r="E21" s="197"/>
      <c r="F21" s="232"/>
      <c r="G21" s="197"/>
      <c r="H21" s="232"/>
      <c r="I21" s="197">
        <f>SUM(I16:J20)</f>
        <v>0</v>
      </c>
      <c r="J21" s="198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192"/>
      <c r="H23" s="193"/>
      <c r="I23" s="193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0"/>
      <c r="H24" s="191"/>
      <c r="I24" s="191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192">
        <v>0</v>
      </c>
      <c r="H25" s="193"/>
      <c r="I25" s="193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9">
        <v>0</v>
      </c>
      <c r="H26" s="220"/>
      <c r="I26" s="220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221">
        <v>0</v>
      </c>
      <c r="H27" s="221"/>
      <c r="I27" s="221"/>
      <c r="J27" s="41" t="str">
        <f t="shared" si="0"/>
        <v>CZK</v>
      </c>
    </row>
    <row r="28" spans="1:10" ht="27.75" hidden="1" customHeight="1" thickBot="1" x14ac:dyDescent="0.3">
      <c r="A28" s="2"/>
      <c r="B28" s="112" t="s">
        <v>25</v>
      </c>
      <c r="C28" s="113"/>
      <c r="D28" s="113"/>
      <c r="E28" s="114"/>
      <c r="F28" s="115"/>
      <c r="G28" s="199">
        <v>3609002.37</v>
      </c>
      <c r="H28" s="200"/>
      <c r="I28" s="200"/>
      <c r="J28" s="116" t="str">
        <f t="shared" si="0"/>
        <v>CZK</v>
      </c>
    </row>
    <row r="29" spans="1:10" ht="27.75" customHeight="1" thickBot="1" x14ac:dyDescent="0.3">
      <c r="A29" s="2"/>
      <c r="B29" s="112" t="s">
        <v>37</v>
      </c>
      <c r="C29" s="117"/>
      <c r="D29" s="117"/>
      <c r="E29" s="117"/>
      <c r="F29" s="118"/>
      <c r="G29" s="199"/>
      <c r="H29" s="199"/>
      <c r="I29" s="199"/>
      <c r="J29" s="119" t="s">
        <v>63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 t="s">
        <v>51</v>
      </c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1"/>
      <c r="E34" s="202"/>
      <c r="G34" s="203"/>
      <c r="H34" s="204"/>
      <c r="I34" s="204"/>
      <c r="J34" s="25"/>
    </row>
    <row r="35" spans="1:10" ht="12.75" customHeight="1" x14ac:dyDescent="0.25">
      <c r="A35" s="2"/>
      <c r="B35" s="2"/>
      <c r="D35" s="189" t="s">
        <v>2</v>
      </c>
      <c r="E35" s="189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5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5">
      <c r="A39" s="88">
        <v>1</v>
      </c>
      <c r="B39" s="98" t="s">
        <v>52</v>
      </c>
      <c r="C39" s="185"/>
      <c r="D39" s="185"/>
      <c r="E39" s="185"/>
      <c r="F39" s="99">
        <v>3609002.37</v>
      </c>
      <c r="G39" s="100">
        <v>0</v>
      </c>
      <c r="H39" s="101">
        <v>541350.36</v>
      </c>
      <c r="I39" s="101">
        <v>4150352.73</v>
      </c>
      <c r="J39" s="102" t="e">
        <f ca="1">IF(_xlfn.SINGLE(CenaCelkemVypocet)=0,"",I39/_xlfn.SINGLE(CenaCelkemVypocet)*100)</f>
        <v>#NAME?</v>
      </c>
    </row>
    <row r="40" spans="1:10" ht="25.5" customHeight="1" x14ac:dyDescent="0.25">
      <c r="A40" s="88">
        <v>2</v>
      </c>
      <c r="B40" s="103" t="s">
        <v>53</v>
      </c>
      <c r="C40" s="184" t="s">
        <v>54</v>
      </c>
      <c r="D40" s="184"/>
      <c r="E40" s="184"/>
      <c r="F40" s="104"/>
      <c r="G40" s="105">
        <v>0</v>
      </c>
      <c r="H40" s="105"/>
      <c r="I40" s="105"/>
      <c r="J40" s="106"/>
    </row>
    <row r="41" spans="1:10" ht="25.5" customHeight="1" x14ac:dyDescent="0.25">
      <c r="A41" s="88">
        <v>3</v>
      </c>
      <c r="B41" s="107" t="s">
        <v>55</v>
      </c>
      <c r="C41" s="185" t="s">
        <v>56</v>
      </c>
      <c r="D41" s="185"/>
      <c r="E41" s="185"/>
      <c r="F41" s="108"/>
      <c r="G41" s="101">
        <v>0</v>
      </c>
      <c r="H41" s="101"/>
      <c r="I41" s="101"/>
      <c r="J41" s="102"/>
    </row>
    <row r="42" spans="1:10" ht="25.5" customHeight="1" x14ac:dyDescent="0.25">
      <c r="A42" s="88">
        <v>2</v>
      </c>
      <c r="B42" s="103" t="s">
        <v>57</v>
      </c>
      <c r="C42" s="184" t="s">
        <v>58</v>
      </c>
      <c r="D42" s="184"/>
      <c r="E42" s="184"/>
      <c r="F42" s="104"/>
      <c r="G42" s="105">
        <v>0</v>
      </c>
      <c r="H42" s="105"/>
      <c r="I42" s="105"/>
      <c r="J42" s="106"/>
    </row>
    <row r="43" spans="1:10" ht="25.5" customHeight="1" x14ac:dyDescent="0.25">
      <c r="A43" s="88">
        <v>3</v>
      </c>
      <c r="B43" s="107" t="s">
        <v>55</v>
      </c>
      <c r="C43" s="185" t="s">
        <v>56</v>
      </c>
      <c r="D43" s="185"/>
      <c r="E43" s="185"/>
      <c r="F43" s="108"/>
      <c r="G43" s="101">
        <v>0</v>
      </c>
      <c r="H43" s="101"/>
      <c r="I43" s="101"/>
      <c r="J43" s="102"/>
    </row>
    <row r="44" spans="1:10" ht="25.5" customHeight="1" x14ac:dyDescent="0.25">
      <c r="A44" s="88">
        <v>2</v>
      </c>
      <c r="B44" s="103" t="s">
        <v>59</v>
      </c>
      <c r="C44" s="184" t="s">
        <v>29</v>
      </c>
      <c r="D44" s="184"/>
      <c r="E44" s="184"/>
      <c r="F44" s="104"/>
      <c r="G44" s="105">
        <v>0</v>
      </c>
      <c r="H44" s="105"/>
      <c r="I44" s="105"/>
      <c r="J44" s="106"/>
    </row>
    <row r="45" spans="1:10" ht="25.5" customHeight="1" x14ac:dyDescent="0.25">
      <c r="A45" s="88">
        <v>3</v>
      </c>
      <c r="B45" s="107" t="s">
        <v>60</v>
      </c>
      <c r="C45" s="185" t="s">
        <v>61</v>
      </c>
      <c r="D45" s="185"/>
      <c r="E45" s="185"/>
      <c r="F45" s="108"/>
      <c r="G45" s="101">
        <v>0</v>
      </c>
      <c r="H45" s="101"/>
      <c r="I45" s="101"/>
      <c r="J45" s="102"/>
    </row>
    <row r="46" spans="1:10" ht="25.5" customHeight="1" x14ac:dyDescent="0.25">
      <c r="A46" s="88"/>
      <c r="B46" s="186" t="s">
        <v>62</v>
      </c>
      <c r="C46" s="187"/>
      <c r="D46" s="187"/>
      <c r="E46" s="188"/>
      <c r="F46" s="109"/>
      <c r="G46" s="110">
        <f>SUMIF(A39:A45,"=1",G39:G45)</f>
        <v>0</v>
      </c>
      <c r="H46" s="110"/>
      <c r="I46" s="110"/>
      <c r="J46" s="111"/>
    </row>
    <row r="50" spans="1:10" ht="15.6" x14ac:dyDescent="0.3">
      <c r="B50" s="120" t="s">
        <v>64</v>
      </c>
    </row>
    <row r="52" spans="1:10" ht="25.5" customHeight="1" x14ac:dyDescent="0.25">
      <c r="A52" s="122"/>
      <c r="B52" s="125" t="s">
        <v>18</v>
      </c>
      <c r="C52" s="125" t="s">
        <v>6</v>
      </c>
      <c r="D52" s="126"/>
      <c r="E52" s="126"/>
      <c r="F52" s="127" t="s">
        <v>65</v>
      </c>
      <c r="G52" s="127"/>
      <c r="H52" s="127"/>
      <c r="I52" s="127" t="s">
        <v>31</v>
      </c>
      <c r="J52" s="127" t="s">
        <v>0</v>
      </c>
    </row>
    <row r="53" spans="1:10" ht="36.75" customHeight="1" x14ac:dyDescent="0.25">
      <c r="A53" s="123"/>
      <c r="B53" s="128" t="s">
        <v>55</v>
      </c>
      <c r="C53" s="182" t="s">
        <v>66</v>
      </c>
      <c r="D53" s="183"/>
      <c r="E53" s="183"/>
      <c r="F53" s="136" t="s">
        <v>26</v>
      </c>
      <c r="G53" s="129"/>
      <c r="H53" s="129"/>
      <c r="I53" s="129"/>
      <c r="J53" s="134" t="str">
        <f>IF(I92=0,"",I53/I92*100)</f>
        <v/>
      </c>
    </row>
    <row r="54" spans="1:10" ht="36.75" customHeight="1" x14ac:dyDescent="0.25">
      <c r="A54" s="123"/>
      <c r="B54" s="128" t="s">
        <v>67</v>
      </c>
      <c r="C54" s="182" t="s">
        <v>68</v>
      </c>
      <c r="D54" s="183"/>
      <c r="E54" s="183"/>
      <c r="F54" s="136" t="s">
        <v>26</v>
      </c>
      <c r="G54" s="129"/>
      <c r="H54" s="129"/>
      <c r="I54" s="129"/>
      <c r="J54" s="134" t="str">
        <f>IF(I92=0,"",I54/I92*100)</f>
        <v/>
      </c>
    </row>
    <row r="55" spans="1:10" ht="36.75" customHeight="1" x14ac:dyDescent="0.25">
      <c r="A55" s="123"/>
      <c r="B55" s="128" t="s">
        <v>60</v>
      </c>
      <c r="C55" s="182" t="s">
        <v>69</v>
      </c>
      <c r="D55" s="183"/>
      <c r="E55" s="183"/>
      <c r="F55" s="136" t="s">
        <v>26</v>
      </c>
      <c r="G55" s="129"/>
      <c r="H55" s="129"/>
      <c r="I55" s="129"/>
      <c r="J55" s="134" t="str">
        <f>IF(I92=0,"",I55/I92*100)</f>
        <v/>
      </c>
    </row>
    <row r="56" spans="1:10" ht="36.75" customHeight="1" x14ac:dyDescent="0.25">
      <c r="A56" s="123"/>
      <c r="B56" s="128" t="s">
        <v>70</v>
      </c>
      <c r="C56" s="182" t="s">
        <v>71</v>
      </c>
      <c r="D56" s="183"/>
      <c r="E56" s="183"/>
      <c r="F56" s="136" t="s">
        <v>26</v>
      </c>
      <c r="G56" s="129"/>
      <c r="H56" s="129"/>
      <c r="I56" s="129"/>
      <c r="J56" s="134" t="str">
        <f>IF(I92=0,"",I56/I92*100)</f>
        <v/>
      </c>
    </row>
    <row r="57" spans="1:10" ht="36.75" customHeight="1" x14ac:dyDescent="0.25">
      <c r="A57" s="123"/>
      <c r="B57" s="128" t="s">
        <v>72</v>
      </c>
      <c r="C57" s="182" t="s">
        <v>73</v>
      </c>
      <c r="D57" s="183"/>
      <c r="E57" s="183"/>
      <c r="F57" s="136" t="s">
        <v>26</v>
      </c>
      <c r="G57" s="129"/>
      <c r="H57" s="129"/>
      <c r="I57" s="129"/>
      <c r="J57" s="134" t="str">
        <f>IF(I92=0,"",I57/I92*100)</f>
        <v/>
      </c>
    </row>
    <row r="58" spans="1:10" ht="36.75" customHeight="1" x14ac:dyDescent="0.25">
      <c r="A58" s="123"/>
      <c r="B58" s="128" t="s">
        <v>74</v>
      </c>
      <c r="C58" s="182" t="s">
        <v>75</v>
      </c>
      <c r="D58" s="183"/>
      <c r="E58" s="183"/>
      <c r="F58" s="136" t="s">
        <v>26</v>
      </c>
      <c r="G58" s="129"/>
      <c r="H58" s="129"/>
      <c r="I58" s="129"/>
      <c r="J58" s="134" t="str">
        <f>IF(I92=0,"",I58/I92*100)</f>
        <v/>
      </c>
    </row>
    <row r="59" spans="1:10" ht="36.75" customHeight="1" x14ac:dyDescent="0.25">
      <c r="A59" s="123"/>
      <c r="B59" s="128" t="s">
        <v>76</v>
      </c>
      <c r="C59" s="182" t="s">
        <v>77</v>
      </c>
      <c r="D59" s="183"/>
      <c r="E59" s="183"/>
      <c r="F59" s="136" t="s">
        <v>26</v>
      </c>
      <c r="G59" s="129"/>
      <c r="H59" s="129"/>
      <c r="I59" s="129"/>
      <c r="J59" s="134" t="str">
        <f>IF(I92=0,"",I59/I92*100)</f>
        <v/>
      </c>
    </row>
    <row r="60" spans="1:10" ht="36.75" customHeight="1" x14ac:dyDescent="0.25">
      <c r="A60" s="123"/>
      <c r="B60" s="128" t="s">
        <v>78</v>
      </c>
      <c r="C60" s="182" t="s">
        <v>79</v>
      </c>
      <c r="D60" s="183"/>
      <c r="E60" s="183"/>
      <c r="F60" s="136" t="s">
        <v>26</v>
      </c>
      <c r="G60" s="129"/>
      <c r="H60" s="129"/>
      <c r="I60" s="129"/>
      <c r="J60" s="134" t="str">
        <f>IF(I92=0,"",I60/I92*100)</f>
        <v/>
      </c>
    </row>
    <row r="61" spans="1:10" ht="36.75" customHeight="1" x14ac:dyDescent="0.25">
      <c r="A61" s="123"/>
      <c r="B61" s="128" t="s">
        <v>80</v>
      </c>
      <c r="C61" s="182" t="s">
        <v>81</v>
      </c>
      <c r="D61" s="183"/>
      <c r="E61" s="183"/>
      <c r="F61" s="136" t="s">
        <v>26</v>
      </c>
      <c r="G61" s="129"/>
      <c r="H61" s="129"/>
      <c r="I61" s="129"/>
      <c r="J61" s="134" t="str">
        <f>IF(I92=0,"",I61/I92*100)</f>
        <v/>
      </c>
    </row>
    <row r="62" spans="1:10" ht="36.75" customHeight="1" x14ac:dyDescent="0.25">
      <c r="A62" s="123"/>
      <c r="B62" s="128" t="s">
        <v>82</v>
      </c>
      <c r="C62" s="182" t="s">
        <v>83</v>
      </c>
      <c r="D62" s="183"/>
      <c r="E62" s="183"/>
      <c r="F62" s="136" t="s">
        <v>26</v>
      </c>
      <c r="G62" s="129"/>
      <c r="H62" s="129"/>
      <c r="I62" s="129"/>
      <c r="J62" s="134" t="str">
        <f>IF(I92=0,"",I62/I92*100)</f>
        <v/>
      </c>
    </row>
    <row r="63" spans="1:10" ht="36.75" customHeight="1" x14ac:dyDescent="0.25">
      <c r="A63" s="123"/>
      <c r="B63" s="128" t="s">
        <v>84</v>
      </c>
      <c r="C63" s="182" t="s">
        <v>85</v>
      </c>
      <c r="D63" s="183"/>
      <c r="E63" s="183"/>
      <c r="F63" s="136" t="s">
        <v>26</v>
      </c>
      <c r="G63" s="129"/>
      <c r="H63" s="129"/>
      <c r="I63" s="129"/>
      <c r="J63" s="134" t="str">
        <f>IF(I92=0,"",I63/I92*100)</f>
        <v/>
      </c>
    </row>
    <row r="64" spans="1:10" ht="36.75" customHeight="1" x14ac:dyDescent="0.25">
      <c r="A64" s="123"/>
      <c r="B64" s="128" t="s">
        <v>86</v>
      </c>
      <c r="C64" s="182" t="s">
        <v>87</v>
      </c>
      <c r="D64" s="183"/>
      <c r="E64" s="183"/>
      <c r="F64" s="136" t="s">
        <v>26</v>
      </c>
      <c r="G64" s="129"/>
      <c r="H64" s="129"/>
      <c r="I64" s="129"/>
      <c r="J64" s="134" t="str">
        <f>IF(I92=0,"",I64/I92*100)</f>
        <v/>
      </c>
    </row>
    <row r="65" spans="1:10" ht="36.75" customHeight="1" x14ac:dyDescent="0.25">
      <c r="A65" s="123"/>
      <c r="B65" s="128" t="s">
        <v>88</v>
      </c>
      <c r="C65" s="182" t="s">
        <v>89</v>
      </c>
      <c r="D65" s="183"/>
      <c r="E65" s="183"/>
      <c r="F65" s="136" t="s">
        <v>26</v>
      </c>
      <c r="G65" s="129"/>
      <c r="H65" s="129"/>
      <c r="I65" s="129"/>
      <c r="J65" s="134" t="str">
        <f>IF(I92=0,"",I65/I92*100)</f>
        <v/>
      </c>
    </row>
    <row r="66" spans="1:10" ht="36.75" customHeight="1" x14ac:dyDescent="0.25">
      <c r="A66" s="123"/>
      <c r="B66" s="128" t="s">
        <v>90</v>
      </c>
      <c r="C66" s="182" t="s">
        <v>91</v>
      </c>
      <c r="D66" s="183"/>
      <c r="E66" s="183"/>
      <c r="F66" s="136" t="s">
        <v>26</v>
      </c>
      <c r="G66" s="129"/>
      <c r="H66" s="129"/>
      <c r="I66" s="129"/>
      <c r="J66" s="134" t="str">
        <f>IF(I92=0,"",I66/I92*100)</f>
        <v/>
      </c>
    </row>
    <row r="67" spans="1:10" ht="36.75" customHeight="1" x14ac:dyDescent="0.25">
      <c r="A67" s="123"/>
      <c r="B67" s="128" t="s">
        <v>92</v>
      </c>
      <c r="C67" s="182" t="s">
        <v>93</v>
      </c>
      <c r="D67" s="183"/>
      <c r="E67" s="183"/>
      <c r="F67" s="136" t="s">
        <v>26</v>
      </c>
      <c r="G67" s="129"/>
      <c r="H67" s="129"/>
      <c r="I67" s="129"/>
      <c r="J67" s="134" t="str">
        <f>IF(I92=0,"",I67/I92*100)</f>
        <v/>
      </c>
    </row>
    <row r="68" spans="1:10" ht="36.75" customHeight="1" x14ac:dyDescent="0.25">
      <c r="A68" s="123"/>
      <c r="B68" s="128" t="s">
        <v>94</v>
      </c>
      <c r="C68" s="182" t="s">
        <v>95</v>
      </c>
      <c r="D68" s="183"/>
      <c r="E68" s="183"/>
      <c r="F68" s="136" t="s">
        <v>27</v>
      </c>
      <c r="G68" s="129"/>
      <c r="H68" s="129"/>
      <c r="I68" s="129"/>
      <c r="J68" s="134" t="str">
        <f>IF(I92=0,"",I68/I92*100)</f>
        <v/>
      </c>
    </row>
    <row r="69" spans="1:10" ht="36.75" customHeight="1" x14ac:dyDescent="0.25">
      <c r="A69" s="123"/>
      <c r="B69" s="128" t="s">
        <v>96</v>
      </c>
      <c r="C69" s="182" t="s">
        <v>97</v>
      </c>
      <c r="D69" s="183"/>
      <c r="E69" s="183"/>
      <c r="F69" s="136" t="s">
        <v>27</v>
      </c>
      <c r="G69" s="129"/>
      <c r="H69" s="129"/>
      <c r="I69" s="129"/>
      <c r="J69" s="134" t="str">
        <f>IF(I92=0,"",I69/I92*100)</f>
        <v/>
      </c>
    </row>
    <row r="70" spans="1:10" ht="36.75" customHeight="1" x14ac:dyDescent="0.25">
      <c r="A70" s="123"/>
      <c r="B70" s="128" t="s">
        <v>98</v>
      </c>
      <c r="C70" s="182" t="s">
        <v>99</v>
      </c>
      <c r="D70" s="183"/>
      <c r="E70" s="183"/>
      <c r="F70" s="136" t="s">
        <v>27</v>
      </c>
      <c r="G70" s="129"/>
      <c r="H70" s="129"/>
      <c r="I70" s="129"/>
      <c r="J70" s="134" t="str">
        <f>IF(I92=0,"",I70/I92*100)</f>
        <v/>
      </c>
    </row>
    <row r="71" spans="1:10" ht="36.75" customHeight="1" x14ac:dyDescent="0.25">
      <c r="A71" s="123"/>
      <c r="B71" s="128" t="s">
        <v>100</v>
      </c>
      <c r="C71" s="182" t="s">
        <v>101</v>
      </c>
      <c r="D71" s="183"/>
      <c r="E71" s="183"/>
      <c r="F71" s="136" t="s">
        <v>27</v>
      </c>
      <c r="G71" s="129"/>
      <c r="H71" s="129"/>
      <c r="I71" s="129"/>
      <c r="J71" s="134" t="str">
        <f>IF(I92=0,"",I71/I92*100)</f>
        <v/>
      </c>
    </row>
    <row r="72" spans="1:10" ht="36.75" customHeight="1" x14ac:dyDescent="0.25">
      <c r="A72" s="123"/>
      <c r="B72" s="128" t="s">
        <v>102</v>
      </c>
      <c r="C72" s="182" t="s">
        <v>103</v>
      </c>
      <c r="D72" s="183"/>
      <c r="E72" s="183"/>
      <c r="F72" s="136" t="s">
        <v>27</v>
      </c>
      <c r="G72" s="129"/>
      <c r="H72" s="129"/>
      <c r="I72" s="129"/>
      <c r="J72" s="134" t="str">
        <f>IF(I92=0,"",I72/I92*100)</f>
        <v/>
      </c>
    </row>
    <row r="73" spans="1:10" ht="36.75" customHeight="1" x14ac:dyDescent="0.25">
      <c r="A73" s="123"/>
      <c r="B73" s="128" t="s">
        <v>104</v>
      </c>
      <c r="C73" s="182" t="s">
        <v>105</v>
      </c>
      <c r="D73" s="183"/>
      <c r="E73" s="183"/>
      <c r="F73" s="136" t="s">
        <v>27</v>
      </c>
      <c r="G73" s="129"/>
      <c r="H73" s="129"/>
      <c r="I73" s="129"/>
      <c r="J73" s="134" t="str">
        <f>IF(I92=0,"",I73/I92*100)</f>
        <v/>
      </c>
    </row>
    <row r="74" spans="1:10" ht="36.75" customHeight="1" x14ac:dyDescent="0.25">
      <c r="A74" s="123"/>
      <c r="B74" s="128" t="s">
        <v>106</v>
      </c>
      <c r="C74" s="182" t="s">
        <v>107</v>
      </c>
      <c r="D74" s="183"/>
      <c r="E74" s="183"/>
      <c r="F74" s="136" t="s">
        <v>27</v>
      </c>
      <c r="G74" s="129"/>
      <c r="H74" s="129"/>
      <c r="I74" s="129"/>
      <c r="J74" s="134" t="str">
        <f>IF(I92=0,"",I74/I92*100)</f>
        <v/>
      </c>
    </row>
    <row r="75" spans="1:10" ht="36.75" customHeight="1" x14ac:dyDescent="0.25">
      <c r="A75" s="123"/>
      <c r="B75" s="128" t="s">
        <v>108</v>
      </c>
      <c r="C75" s="182" t="s">
        <v>109</v>
      </c>
      <c r="D75" s="183"/>
      <c r="E75" s="183"/>
      <c r="F75" s="136" t="s">
        <v>27</v>
      </c>
      <c r="G75" s="129"/>
      <c r="H75" s="129"/>
      <c r="I75" s="129"/>
      <c r="J75" s="134" t="str">
        <f>IF(I92=0,"",I75/I92*100)</f>
        <v/>
      </c>
    </row>
    <row r="76" spans="1:10" ht="36.75" customHeight="1" x14ac:dyDescent="0.25">
      <c r="A76" s="123"/>
      <c r="B76" s="128" t="s">
        <v>110</v>
      </c>
      <c r="C76" s="182" t="s">
        <v>111</v>
      </c>
      <c r="D76" s="183"/>
      <c r="E76" s="183"/>
      <c r="F76" s="136" t="s">
        <v>27</v>
      </c>
      <c r="G76" s="129"/>
      <c r="H76" s="129"/>
      <c r="I76" s="129"/>
      <c r="J76" s="134" t="str">
        <f>IF(I92=0,"",I76/I92*100)</f>
        <v/>
      </c>
    </row>
    <row r="77" spans="1:10" ht="36.75" customHeight="1" x14ac:dyDescent="0.25">
      <c r="A77" s="123"/>
      <c r="B77" s="128" t="s">
        <v>112</v>
      </c>
      <c r="C77" s="182" t="s">
        <v>113</v>
      </c>
      <c r="D77" s="183"/>
      <c r="E77" s="183"/>
      <c r="F77" s="136" t="s">
        <v>27</v>
      </c>
      <c r="G77" s="129"/>
      <c r="H77" s="129"/>
      <c r="I77" s="129"/>
      <c r="J77" s="134" t="str">
        <f>IF(I92=0,"",I77/I92*100)</f>
        <v/>
      </c>
    </row>
    <row r="78" spans="1:10" ht="36.75" customHeight="1" x14ac:dyDescent="0.25">
      <c r="A78" s="123"/>
      <c r="B78" s="128" t="s">
        <v>114</v>
      </c>
      <c r="C78" s="182" t="s">
        <v>115</v>
      </c>
      <c r="D78" s="183"/>
      <c r="E78" s="183"/>
      <c r="F78" s="136" t="s">
        <v>27</v>
      </c>
      <c r="G78" s="129"/>
      <c r="H78" s="129"/>
      <c r="I78" s="129"/>
      <c r="J78" s="134" t="str">
        <f>IF(I92=0,"",I78/I92*100)</f>
        <v/>
      </c>
    </row>
    <row r="79" spans="1:10" ht="36.75" customHeight="1" x14ac:dyDescent="0.25">
      <c r="A79" s="123"/>
      <c r="B79" s="128" t="s">
        <v>116</v>
      </c>
      <c r="C79" s="182" t="s">
        <v>117</v>
      </c>
      <c r="D79" s="183"/>
      <c r="E79" s="183"/>
      <c r="F79" s="136" t="s">
        <v>27</v>
      </c>
      <c r="G79" s="129"/>
      <c r="H79" s="129"/>
      <c r="I79" s="129"/>
      <c r="J79" s="134" t="str">
        <f>IF(I92=0,"",I79/I92*100)</f>
        <v/>
      </c>
    </row>
    <row r="80" spans="1:10" ht="36.75" customHeight="1" x14ac:dyDescent="0.25">
      <c r="A80" s="123"/>
      <c r="B80" s="128" t="s">
        <v>118</v>
      </c>
      <c r="C80" s="182" t="s">
        <v>119</v>
      </c>
      <c r="D80" s="183"/>
      <c r="E80" s="183"/>
      <c r="F80" s="136" t="s">
        <v>27</v>
      </c>
      <c r="G80" s="129"/>
      <c r="H80" s="129"/>
      <c r="I80" s="129"/>
      <c r="J80" s="134" t="str">
        <f>IF(I92=0,"",I80/I92*100)</f>
        <v/>
      </c>
    </row>
    <row r="81" spans="1:10" ht="36.75" customHeight="1" x14ac:dyDescent="0.25">
      <c r="A81" s="123"/>
      <c r="B81" s="128" t="s">
        <v>120</v>
      </c>
      <c r="C81" s="182" t="s">
        <v>121</v>
      </c>
      <c r="D81" s="183"/>
      <c r="E81" s="183"/>
      <c r="F81" s="136" t="s">
        <v>27</v>
      </c>
      <c r="G81" s="129"/>
      <c r="H81" s="129"/>
      <c r="I81" s="129"/>
      <c r="J81" s="134" t="str">
        <f>IF(I92=0,"",I81/I92*100)</f>
        <v/>
      </c>
    </row>
    <row r="82" spans="1:10" ht="36.75" customHeight="1" x14ac:dyDescent="0.25">
      <c r="A82" s="123"/>
      <c r="B82" s="128" t="s">
        <v>122</v>
      </c>
      <c r="C82" s="182" t="s">
        <v>123</v>
      </c>
      <c r="D82" s="183"/>
      <c r="E82" s="183"/>
      <c r="F82" s="136" t="s">
        <v>27</v>
      </c>
      <c r="G82" s="129"/>
      <c r="H82" s="129"/>
      <c r="I82" s="129"/>
      <c r="J82" s="134" t="str">
        <f>IF(I92=0,"",I82/I92*100)</f>
        <v/>
      </c>
    </row>
    <row r="83" spans="1:10" ht="36.75" customHeight="1" x14ac:dyDescent="0.25">
      <c r="A83" s="123"/>
      <c r="B83" s="128" t="s">
        <v>124</v>
      </c>
      <c r="C83" s="182" t="s">
        <v>125</v>
      </c>
      <c r="D83" s="183"/>
      <c r="E83" s="183"/>
      <c r="F83" s="136" t="s">
        <v>27</v>
      </c>
      <c r="G83" s="129"/>
      <c r="H83" s="129"/>
      <c r="I83" s="129"/>
      <c r="J83" s="134" t="str">
        <f>IF(I92=0,"",I83/I92*100)</f>
        <v/>
      </c>
    </row>
    <row r="84" spans="1:10" ht="36.75" customHeight="1" x14ac:dyDescent="0.25">
      <c r="A84" s="123"/>
      <c r="B84" s="128" t="s">
        <v>126</v>
      </c>
      <c r="C84" s="182" t="s">
        <v>127</v>
      </c>
      <c r="D84" s="183"/>
      <c r="E84" s="183"/>
      <c r="F84" s="136" t="s">
        <v>27</v>
      </c>
      <c r="G84" s="129"/>
      <c r="H84" s="129"/>
      <c r="I84" s="129"/>
      <c r="J84" s="134" t="str">
        <f>IF(I92=0,"",I84/I92*100)</f>
        <v/>
      </c>
    </row>
    <row r="85" spans="1:10" ht="36.75" customHeight="1" x14ac:dyDescent="0.25">
      <c r="A85" s="123"/>
      <c r="B85" s="128" t="s">
        <v>128</v>
      </c>
      <c r="C85" s="182" t="s">
        <v>129</v>
      </c>
      <c r="D85" s="183"/>
      <c r="E85" s="183"/>
      <c r="F85" s="136" t="s">
        <v>27</v>
      </c>
      <c r="G85" s="129"/>
      <c r="H85" s="129"/>
      <c r="I85" s="129"/>
      <c r="J85" s="134" t="str">
        <f>IF(I92=0,"",I85/I92*100)</f>
        <v/>
      </c>
    </row>
    <row r="86" spans="1:10" ht="36.75" customHeight="1" x14ac:dyDescent="0.25">
      <c r="A86" s="123"/>
      <c r="B86" s="128" t="s">
        <v>130</v>
      </c>
      <c r="C86" s="182" t="s">
        <v>131</v>
      </c>
      <c r="D86" s="183"/>
      <c r="E86" s="183"/>
      <c r="F86" s="136" t="s">
        <v>27</v>
      </c>
      <c r="G86" s="129"/>
      <c r="H86" s="129"/>
      <c r="I86" s="129"/>
      <c r="J86" s="134" t="str">
        <f>IF(I92=0,"",I86/I92*100)</f>
        <v/>
      </c>
    </row>
    <row r="87" spans="1:10" ht="36.75" customHeight="1" x14ac:dyDescent="0.25">
      <c r="A87" s="123"/>
      <c r="B87" s="128" t="s">
        <v>132</v>
      </c>
      <c r="C87" s="182" t="s">
        <v>133</v>
      </c>
      <c r="D87" s="183"/>
      <c r="E87" s="183"/>
      <c r="F87" s="136" t="s">
        <v>28</v>
      </c>
      <c r="G87" s="129"/>
      <c r="H87" s="129"/>
      <c r="I87" s="129"/>
      <c r="J87" s="134" t="str">
        <f>IF(I92=0,"",I87/I92*100)</f>
        <v/>
      </c>
    </row>
    <row r="88" spans="1:10" ht="36.75" customHeight="1" x14ac:dyDescent="0.25">
      <c r="A88" s="123"/>
      <c r="B88" s="128" t="s">
        <v>134</v>
      </c>
      <c r="C88" s="182" t="s">
        <v>135</v>
      </c>
      <c r="D88" s="183"/>
      <c r="E88" s="183"/>
      <c r="F88" s="136" t="s">
        <v>28</v>
      </c>
      <c r="G88" s="129"/>
      <c r="H88" s="129"/>
      <c r="I88" s="129"/>
      <c r="J88" s="134" t="str">
        <f>IF(I92=0,"",I88/I92*100)</f>
        <v/>
      </c>
    </row>
    <row r="89" spans="1:10" ht="36.75" customHeight="1" x14ac:dyDescent="0.25">
      <c r="A89" s="123"/>
      <c r="B89" s="128" t="s">
        <v>136</v>
      </c>
      <c r="C89" s="182" t="s">
        <v>137</v>
      </c>
      <c r="D89" s="183"/>
      <c r="E89" s="183"/>
      <c r="F89" s="136" t="s">
        <v>28</v>
      </c>
      <c r="G89" s="129"/>
      <c r="H89" s="129"/>
      <c r="I89" s="129"/>
      <c r="J89" s="134" t="str">
        <f>IF(I92=0,"",I89/I92*100)</f>
        <v/>
      </c>
    </row>
    <row r="90" spans="1:10" ht="36.75" customHeight="1" x14ac:dyDescent="0.25">
      <c r="A90" s="123"/>
      <c r="B90" s="128" t="s">
        <v>138</v>
      </c>
      <c r="C90" s="182" t="s">
        <v>139</v>
      </c>
      <c r="D90" s="183"/>
      <c r="E90" s="183"/>
      <c r="F90" s="136" t="s">
        <v>140</v>
      </c>
      <c r="G90" s="129"/>
      <c r="H90" s="129"/>
      <c r="I90" s="129"/>
      <c r="J90" s="134" t="str">
        <f>IF(I92=0,"",I90/I92*100)</f>
        <v/>
      </c>
    </row>
    <row r="91" spans="1:10" ht="36.75" customHeight="1" x14ac:dyDescent="0.25">
      <c r="A91" s="123"/>
      <c r="B91" s="128" t="s">
        <v>59</v>
      </c>
      <c r="C91" s="182" t="s">
        <v>29</v>
      </c>
      <c r="D91" s="183"/>
      <c r="E91" s="183"/>
      <c r="F91" s="136" t="s">
        <v>59</v>
      </c>
      <c r="G91" s="129"/>
      <c r="H91" s="129"/>
      <c r="I91" s="129"/>
      <c r="J91" s="134" t="str">
        <f>IF(I92=0,"",I91/I92*100)</f>
        <v/>
      </c>
    </row>
    <row r="92" spans="1:10" ht="25.5" customHeight="1" x14ac:dyDescent="0.25">
      <c r="A92" s="124"/>
      <c r="B92" s="130" t="s">
        <v>1</v>
      </c>
      <c r="C92" s="131"/>
      <c r="D92" s="132"/>
      <c r="E92" s="132"/>
      <c r="F92" s="137"/>
      <c r="G92" s="133"/>
      <c r="H92" s="133"/>
      <c r="I92" s="133">
        <f>SUM(I53:I91)</f>
        <v>0</v>
      </c>
      <c r="J92" s="135">
        <f>SUM(J53:J91)</f>
        <v>0</v>
      </c>
    </row>
    <row r="93" spans="1:10" x14ac:dyDescent="0.25">
      <c r="F93" s="86"/>
      <c r="G93" s="86"/>
      <c r="H93" s="86"/>
      <c r="I93" s="86"/>
      <c r="J93" s="87"/>
    </row>
    <row r="94" spans="1:10" x14ac:dyDescent="0.25">
      <c r="F94" s="86"/>
      <c r="G94" s="86"/>
      <c r="H94" s="86"/>
      <c r="I94" s="86"/>
      <c r="J94" s="87"/>
    </row>
    <row r="95" spans="1:10" x14ac:dyDescent="0.25">
      <c r="F95" s="86"/>
      <c r="G95" s="86"/>
      <c r="H95" s="86"/>
      <c r="I95" s="86"/>
      <c r="J95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90:E90"/>
    <mergeCell ref="C91:E91"/>
    <mergeCell ref="C85:E85"/>
    <mergeCell ref="C86:E86"/>
    <mergeCell ref="C87:E87"/>
    <mergeCell ref="C88:E88"/>
    <mergeCell ref="C89:E8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3" t="s">
        <v>7</v>
      </c>
      <c r="B1" s="233"/>
      <c r="C1" s="234"/>
      <c r="D1" s="233"/>
      <c r="E1" s="233"/>
      <c r="F1" s="233"/>
      <c r="G1" s="233"/>
    </row>
    <row r="2" spans="1:7" ht="24.9" customHeight="1" x14ac:dyDescent="0.25">
      <c r="A2" s="50" t="s">
        <v>8</v>
      </c>
      <c r="B2" s="49"/>
      <c r="C2" s="235"/>
      <c r="D2" s="235"/>
      <c r="E2" s="235"/>
      <c r="F2" s="235"/>
      <c r="G2" s="236"/>
    </row>
    <row r="3" spans="1:7" ht="24.9" customHeight="1" x14ac:dyDescent="0.25">
      <c r="A3" s="50" t="s">
        <v>9</v>
      </c>
      <c r="B3" s="49"/>
      <c r="C3" s="235"/>
      <c r="D3" s="235"/>
      <c r="E3" s="235"/>
      <c r="F3" s="235"/>
      <c r="G3" s="236"/>
    </row>
    <row r="4" spans="1:7" ht="24.9" customHeight="1" x14ac:dyDescent="0.25">
      <c r="A4" s="50" t="s">
        <v>10</v>
      </c>
      <c r="B4" s="49"/>
      <c r="C4" s="235"/>
      <c r="D4" s="235"/>
      <c r="E4" s="235"/>
      <c r="F4" s="235"/>
      <c r="G4" s="23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914A0-8B67-4167-8C30-E09CD819C3C6}">
  <sheetPr>
    <outlinePr summaryBelow="0"/>
  </sheetPr>
  <dimension ref="A1:BH5000"/>
  <sheetViews>
    <sheetView workbookViewId="0">
      <pane ySplit="7" topLeftCell="A41" activePane="bottomLeft" state="frozen"/>
      <selection pane="bottomLeft" activeCell="Z103" sqref="Z103:Z104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239" t="s">
        <v>7</v>
      </c>
      <c r="B1" s="239"/>
      <c r="C1" s="239"/>
      <c r="D1" s="239"/>
      <c r="E1" s="239"/>
      <c r="F1" s="239"/>
      <c r="G1" s="239"/>
      <c r="AG1" t="s">
        <v>142</v>
      </c>
    </row>
    <row r="2" spans="1:60" ht="25.05" customHeight="1" x14ac:dyDescent="0.25">
      <c r="A2" s="139" t="s">
        <v>8</v>
      </c>
      <c r="B2" s="49" t="s">
        <v>43</v>
      </c>
      <c r="C2" s="240" t="s">
        <v>44</v>
      </c>
      <c r="D2" s="241"/>
      <c r="E2" s="241"/>
      <c r="F2" s="241"/>
      <c r="G2" s="242"/>
      <c r="AG2" t="s">
        <v>143</v>
      </c>
    </row>
    <row r="3" spans="1:60" ht="25.05" customHeight="1" x14ac:dyDescent="0.25">
      <c r="A3" s="139" t="s">
        <v>9</v>
      </c>
      <c r="B3" s="49" t="s">
        <v>53</v>
      </c>
      <c r="C3" s="240" t="s">
        <v>54</v>
      </c>
      <c r="D3" s="241"/>
      <c r="E3" s="241"/>
      <c r="F3" s="241"/>
      <c r="G3" s="242"/>
      <c r="AC3" s="121" t="s">
        <v>143</v>
      </c>
      <c r="AG3" t="s">
        <v>144</v>
      </c>
    </row>
    <row r="4" spans="1:60" ht="25.05" customHeight="1" x14ac:dyDescent="0.25">
      <c r="A4" s="140" t="s">
        <v>10</v>
      </c>
      <c r="B4" s="141" t="s">
        <v>55</v>
      </c>
      <c r="C4" s="243" t="s">
        <v>56</v>
      </c>
      <c r="D4" s="244"/>
      <c r="E4" s="244"/>
      <c r="F4" s="244"/>
      <c r="G4" s="245"/>
      <c r="AG4" t="s">
        <v>145</v>
      </c>
    </row>
    <row r="5" spans="1:60" x14ac:dyDescent="0.25">
      <c r="D5" s="10"/>
    </row>
    <row r="6" spans="1:60" ht="39.6" x14ac:dyDescent="0.25">
      <c r="A6" s="143" t="s">
        <v>146</v>
      </c>
      <c r="B6" s="145" t="s">
        <v>147</v>
      </c>
      <c r="C6" s="145" t="s">
        <v>148</v>
      </c>
      <c r="D6" s="144" t="s">
        <v>149</v>
      </c>
      <c r="E6" s="143" t="s">
        <v>150</v>
      </c>
      <c r="F6" s="142" t="s">
        <v>151</v>
      </c>
      <c r="G6" s="143" t="s">
        <v>31</v>
      </c>
      <c r="H6" s="146" t="s">
        <v>32</v>
      </c>
      <c r="I6" s="146" t="s">
        <v>152</v>
      </c>
      <c r="J6" s="146" t="s">
        <v>33</v>
      </c>
      <c r="K6" s="146" t="s">
        <v>153</v>
      </c>
      <c r="L6" s="146" t="s">
        <v>154</v>
      </c>
      <c r="M6" s="146" t="s">
        <v>155</v>
      </c>
      <c r="N6" s="146" t="s">
        <v>156</v>
      </c>
      <c r="O6" s="146" t="s">
        <v>157</v>
      </c>
      <c r="P6" s="146" t="s">
        <v>158</v>
      </c>
      <c r="Q6" s="146" t="s">
        <v>159</v>
      </c>
      <c r="R6" s="146" t="s">
        <v>160</v>
      </c>
      <c r="S6" s="146" t="s">
        <v>161</v>
      </c>
      <c r="T6" s="146" t="s">
        <v>162</v>
      </c>
      <c r="U6" s="146" t="s">
        <v>163</v>
      </c>
      <c r="V6" s="146" t="s">
        <v>164</v>
      </c>
      <c r="W6" s="146" t="s">
        <v>165</v>
      </c>
      <c r="X6" s="146" t="s">
        <v>166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56" t="s">
        <v>167</v>
      </c>
      <c r="B8" s="157" t="s">
        <v>80</v>
      </c>
      <c r="C8" s="175" t="s">
        <v>81</v>
      </c>
      <c r="D8" s="158"/>
      <c r="E8" s="159"/>
      <c r="F8" s="160"/>
      <c r="G8" s="161">
        <f>SUMIF(AG9:AG22,"&lt;&gt;NOR",G9:G22)</f>
        <v>0</v>
      </c>
      <c r="H8" s="155"/>
      <c r="I8" s="155">
        <f>SUM(I9:I22)</f>
        <v>128720.73</v>
      </c>
      <c r="J8" s="155"/>
      <c r="K8" s="155">
        <f>SUM(K9:K22)</f>
        <v>101038.05</v>
      </c>
      <c r="L8" s="155"/>
      <c r="M8" s="155">
        <f>SUM(M9:M22)</f>
        <v>0</v>
      </c>
      <c r="N8" s="155"/>
      <c r="O8" s="155">
        <f>SUM(O9:O22)</f>
        <v>2.2799999999999998</v>
      </c>
      <c r="P8" s="155"/>
      <c r="Q8" s="155">
        <f>SUM(Q9:Q22)</f>
        <v>0</v>
      </c>
      <c r="R8" s="155"/>
      <c r="S8" s="155"/>
      <c r="T8" s="155"/>
      <c r="U8" s="155"/>
      <c r="V8" s="155">
        <f>SUM(V9:V22)</f>
        <v>208.3</v>
      </c>
      <c r="W8" s="155"/>
      <c r="X8" s="155"/>
      <c r="AG8" t="s">
        <v>168</v>
      </c>
    </row>
    <row r="9" spans="1:60" outlineLevel="1" x14ac:dyDescent="0.25">
      <c r="A9" s="162">
        <v>1</v>
      </c>
      <c r="B9" s="163" t="s">
        <v>169</v>
      </c>
      <c r="C9" s="176" t="s">
        <v>170</v>
      </c>
      <c r="D9" s="164" t="s">
        <v>171</v>
      </c>
      <c r="E9" s="165">
        <v>16.5</v>
      </c>
      <c r="F9" s="166"/>
      <c r="G9" s="167">
        <f>ROUND(E9*F9,2)</f>
        <v>0</v>
      </c>
      <c r="H9" s="152">
        <v>22.08</v>
      </c>
      <c r="I9" s="152">
        <f>ROUND(E9*H9,2)</f>
        <v>364.32</v>
      </c>
      <c r="J9" s="152">
        <v>21.52</v>
      </c>
      <c r="K9" s="152">
        <f>ROUND(E9*J9,2)</f>
        <v>355.08</v>
      </c>
      <c r="L9" s="152">
        <v>15</v>
      </c>
      <c r="M9" s="152">
        <f>G9*(1+L9/100)</f>
        <v>0</v>
      </c>
      <c r="N9" s="152">
        <v>1.4999999999999999E-4</v>
      </c>
      <c r="O9" s="152">
        <f>ROUND(E9*N9,2)</f>
        <v>0</v>
      </c>
      <c r="P9" s="152">
        <v>0</v>
      </c>
      <c r="Q9" s="152">
        <f>ROUND(E9*P9,2)</f>
        <v>0</v>
      </c>
      <c r="R9" s="152"/>
      <c r="S9" s="152" t="s">
        <v>172</v>
      </c>
      <c r="T9" s="152" t="s">
        <v>173</v>
      </c>
      <c r="U9" s="152">
        <v>0.05</v>
      </c>
      <c r="V9" s="152">
        <f>ROUND(E9*U9,2)</f>
        <v>0.83</v>
      </c>
      <c r="W9" s="152"/>
      <c r="X9" s="152" t="s">
        <v>174</v>
      </c>
      <c r="Y9" s="147"/>
      <c r="Z9" s="147"/>
      <c r="AA9" s="147"/>
      <c r="AB9" s="147"/>
      <c r="AC9" s="147"/>
      <c r="AD9" s="147"/>
      <c r="AE9" s="147"/>
      <c r="AF9" s="147"/>
      <c r="AG9" s="147" t="s">
        <v>175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0"/>
      <c r="B10" s="151"/>
      <c r="C10" s="177" t="s">
        <v>176</v>
      </c>
      <c r="D10" s="153"/>
      <c r="E10" s="154">
        <v>16.5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47"/>
      <c r="Z10" s="147"/>
      <c r="AA10" s="147"/>
      <c r="AB10" s="147"/>
      <c r="AC10" s="147"/>
      <c r="AD10" s="147"/>
      <c r="AE10" s="147"/>
      <c r="AF10" s="147"/>
      <c r="AG10" s="147" t="s">
        <v>177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0.399999999999999" outlineLevel="1" x14ac:dyDescent="0.25">
      <c r="A11" s="162">
        <v>2</v>
      </c>
      <c r="B11" s="163" t="s">
        <v>178</v>
      </c>
      <c r="C11" s="176" t="s">
        <v>179</v>
      </c>
      <c r="D11" s="164" t="s">
        <v>180</v>
      </c>
      <c r="E11" s="165">
        <v>8.4</v>
      </c>
      <c r="F11" s="166"/>
      <c r="G11" s="167">
        <f>ROUND(E11*F11,2)</f>
        <v>0</v>
      </c>
      <c r="H11" s="152">
        <v>1141.6199999999999</v>
      </c>
      <c r="I11" s="152">
        <f>ROUND(E11*H11,2)</f>
        <v>9589.61</v>
      </c>
      <c r="J11" s="152">
        <v>611.38</v>
      </c>
      <c r="K11" s="152">
        <f>ROUND(E11*J11,2)</f>
        <v>5135.59</v>
      </c>
      <c r="L11" s="152">
        <v>15</v>
      </c>
      <c r="M11" s="152">
        <f>G11*(1+L11/100)</f>
        <v>0</v>
      </c>
      <c r="N11" s="152">
        <v>1.7520000000000001E-2</v>
      </c>
      <c r="O11" s="152">
        <f>ROUND(E11*N11,2)</f>
        <v>0.15</v>
      </c>
      <c r="P11" s="152">
        <v>0</v>
      </c>
      <c r="Q11" s="152">
        <f>ROUND(E11*P11,2)</f>
        <v>0</v>
      </c>
      <c r="R11" s="152"/>
      <c r="S11" s="152" t="s">
        <v>172</v>
      </c>
      <c r="T11" s="152" t="s">
        <v>181</v>
      </c>
      <c r="U11" s="152">
        <v>1.26</v>
      </c>
      <c r="V11" s="152">
        <f>ROUND(E11*U11,2)</f>
        <v>10.58</v>
      </c>
      <c r="W11" s="152"/>
      <c r="X11" s="152" t="s">
        <v>174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182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5">
      <c r="A12" s="150"/>
      <c r="B12" s="151"/>
      <c r="C12" s="177" t="s">
        <v>183</v>
      </c>
      <c r="D12" s="153"/>
      <c r="E12" s="154">
        <v>8.4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47"/>
      <c r="Z12" s="147"/>
      <c r="AA12" s="147"/>
      <c r="AB12" s="147"/>
      <c r="AC12" s="147"/>
      <c r="AD12" s="147"/>
      <c r="AE12" s="147"/>
      <c r="AF12" s="147"/>
      <c r="AG12" s="147" t="s">
        <v>177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30.6" outlineLevel="1" x14ac:dyDescent="0.25">
      <c r="A13" s="162">
        <v>3</v>
      </c>
      <c r="B13" s="163" t="s">
        <v>184</v>
      </c>
      <c r="C13" s="176" t="s">
        <v>185</v>
      </c>
      <c r="D13" s="164" t="s">
        <v>180</v>
      </c>
      <c r="E13" s="165">
        <v>1.8</v>
      </c>
      <c r="F13" s="166"/>
      <c r="G13" s="167">
        <f>ROUND(E13*F13,2)</f>
        <v>0</v>
      </c>
      <c r="H13" s="152">
        <v>1323.2</v>
      </c>
      <c r="I13" s="152">
        <f>ROUND(E13*H13,2)</f>
        <v>2381.7600000000002</v>
      </c>
      <c r="J13" s="152">
        <v>696.8</v>
      </c>
      <c r="K13" s="152">
        <f>ROUND(E13*J13,2)</f>
        <v>1254.24</v>
      </c>
      <c r="L13" s="152">
        <v>15</v>
      </c>
      <c r="M13" s="152">
        <f>G13*(1+L13/100)</f>
        <v>0</v>
      </c>
      <c r="N13" s="152">
        <v>3.1730000000000001E-2</v>
      </c>
      <c r="O13" s="152">
        <f>ROUND(E13*N13,2)</f>
        <v>0.06</v>
      </c>
      <c r="P13" s="152">
        <v>0</v>
      </c>
      <c r="Q13" s="152">
        <f>ROUND(E13*P13,2)</f>
        <v>0</v>
      </c>
      <c r="R13" s="152"/>
      <c r="S13" s="152" t="s">
        <v>172</v>
      </c>
      <c r="T13" s="152" t="s">
        <v>173</v>
      </c>
      <c r="U13" s="152">
        <v>1.42</v>
      </c>
      <c r="V13" s="152">
        <f>ROUND(E13*U13,2)</f>
        <v>2.56</v>
      </c>
      <c r="W13" s="152"/>
      <c r="X13" s="152" t="s">
        <v>174</v>
      </c>
      <c r="Y13" s="147"/>
      <c r="Z13" s="147"/>
      <c r="AA13" s="147"/>
      <c r="AB13" s="147"/>
      <c r="AC13" s="147"/>
      <c r="AD13" s="147"/>
      <c r="AE13" s="147"/>
      <c r="AF13" s="147"/>
      <c r="AG13" s="147" t="s">
        <v>175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50"/>
      <c r="B14" s="151"/>
      <c r="C14" s="237" t="s">
        <v>186</v>
      </c>
      <c r="D14" s="238"/>
      <c r="E14" s="238"/>
      <c r="F14" s="238"/>
      <c r="G14" s="238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47"/>
      <c r="Z14" s="147"/>
      <c r="AA14" s="147"/>
      <c r="AB14" s="147"/>
      <c r="AC14" s="147"/>
      <c r="AD14" s="147"/>
      <c r="AE14" s="147"/>
      <c r="AF14" s="147"/>
      <c r="AG14" s="147" t="s">
        <v>187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50"/>
      <c r="B15" s="151"/>
      <c r="C15" s="177" t="s">
        <v>188</v>
      </c>
      <c r="D15" s="153"/>
      <c r="E15" s="154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47"/>
      <c r="Z15" s="147"/>
      <c r="AA15" s="147"/>
      <c r="AB15" s="147"/>
      <c r="AC15" s="147"/>
      <c r="AD15" s="147"/>
      <c r="AE15" s="147"/>
      <c r="AF15" s="147"/>
      <c r="AG15" s="147" t="s">
        <v>177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50"/>
      <c r="B16" s="151"/>
      <c r="C16" s="177" t="s">
        <v>189</v>
      </c>
      <c r="D16" s="153"/>
      <c r="E16" s="154">
        <v>1.8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47"/>
      <c r="Z16" s="147"/>
      <c r="AA16" s="147"/>
      <c r="AB16" s="147"/>
      <c r="AC16" s="147"/>
      <c r="AD16" s="147"/>
      <c r="AE16" s="147"/>
      <c r="AF16" s="147"/>
      <c r="AG16" s="147" t="s">
        <v>177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30.6" outlineLevel="1" x14ac:dyDescent="0.25">
      <c r="A17" s="162">
        <v>4</v>
      </c>
      <c r="B17" s="163" t="s">
        <v>190</v>
      </c>
      <c r="C17" s="176" t="s">
        <v>191</v>
      </c>
      <c r="D17" s="164" t="s">
        <v>180</v>
      </c>
      <c r="E17" s="165">
        <v>154.22999999999999</v>
      </c>
      <c r="F17" s="166"/>
      <c r="G17" s="167">
        <f>ROUND(E17*F17,2)</f>
        <v>0</v>
      </c>
      <c r="H17" s="152">
        <v>754.62</v>
      </c>
      <c r="I17" s="152">
        <f>ROUND(E17*H17,2)</f>
        <v>116385.04</v>
      </c>
      <c r="J17" s="152">
        <v>611.38</v>
      </c>
      <c r="K17" s="152">
        <f>ROUND(E17*J17,2)</f>
        <v>94293.14</v>
      </c>
      <c r="L17" s="152">
        <v>15</v>
      </c>
      <c r="M17" s="152">
        <f>G17*(1+L17/100)</f>
        <v>0</v>
      </c>
      <c r="N17" s="152">
        <v>1.342E-2</v>
      </c>
      <c r="O17" s="152">
        <f>ROUND(E17*N17,2)</f>
        <v>2.0699999999999998</v>
      </c>
      <c r="P17" s="152">
        <v>0</v>
      </c>
      <c r="Q17" s="152">
        <f>ROUND(E17*P17,2)</f>
        <v>0</v>
      </c>
      <c r="R17" s="152"/>
      <c r="S17" s="152" t="s">
        <v>172</v>
      </c>
      <c r="T17" s="152" t="s">
        <v>181</v>
      </c>
      <c r="U17" s="152">
        <v>1.26</v>
      </c>
      <c r="V17" s="152">
        <f>ROUND(E17*U17,2)</f>
        <v>194.33</v>
      </c>
      <c r="W17" s="152"/>
      <c r="X17" s="152" t="s">
        <v>174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175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31.2" outlineLevel="1" x14ac:dyDescent="0.25">
      <c r="A18" s="150"/>
      <c r="B18" s="151"/>
      <c r="C18" s="237" t="s">
        <v>192</v>
      </c>
      <c r="D18" s="238"/>
      <c r="E18" s="238"/>
      <c r="F18" s="238"/>
      <c r="G18" s="238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47"/>
      <c r="Z18" s="147"/>
      <c r="AA18" s="147"/>
      <c r="AB18" s="147"/>
      <c r="AC18" s="147"/>
      <c r="AD18" s="147"/>
      <c r="AE18" s="147"/>
      <c r="AF18" s="147"/>
      <c r="AG18" s="147" t="s">
        <v>187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68" t="str">
        <f>C18</f>
        <v>Nanesení lepicího tmelu na izolační desky, nalepení desek, zajištění talířovými hmoždinkami, natažení stěrky, vtlačení výztužné tkaniny, přehlazení stěrky, kontaktní nátěr (vyžaduje -li to typ omítkoviny), povrchová úprava omítkou. Osazení lišt na rozích budovy.</v>
      </c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50"/>
      <c r="B19" s="151"/>
      <c r="C19" s="177" t="s">
        <v>193</v>
      </c>
      <c r="D19" s="153"/>
      <c r="E19" s="154">
        <v>27.5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47"/>
      <c r="Z19" s="147"/>
      <c r="AA19" s="147"/>
      <c r="AB19" s="147"/>
      <c r="AC19" s="147"/>
      <c r="AD19" s="147"/>
      <c r="AE19" s="147"/>
      <c r="AF19" s="147"/>
      <c r="AG19" s="147" t="s">
        <v>177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50"/>
      <c r="B20" s="151"/>
      <c r="C20" s="177" t="s">
        <v>194</v>
      </c>
      <c r="D20" s="153"/>
      <c r="E20" s="154">
        <v>68.73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47"/>
      <c r="Z20" s="147"/>
      <c r="AA20" s="147"/>
      <c r="AB20" s="147"/>
      <c r="AC20" s="147"/>
      <c r="AD20" s="147"/>
      <c r="AE20" s="147"/>
      <c r="AF20" s="147"/>
      <c r="AG20" s="147" t="s">
        <v>177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20.399999999999999" outlineLevel="1" x14ac:dyDescent="0.25">
      <c r="A21" s="150"/>
      <c r="B21" s="151"/>
      <c r="C21" s="177" t="s">
        <v>195</v>
      </c>
      <c r="D21" s="153"/>
      <c r="E21" s="154">
        <v>68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47"/>
      <c r="Z21" s="147"/>
      <c r="AA21" s="147"/>
      <c r="AB21" s="147"/>
      <c r="AC21" s="147"/>
      <c r="AD21" s="147"/>
      <c r="AE21" s="147"/>
      <c r="AF21" s="147"/>
      <c r="AG21" s="147" t="s">
        <v>177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5">
      <c r="A22" s="150"/>
      <c r="B22" s="151"/>
      <c r="C22" s="177" t="s">
        <v>196</v>
      </c>
      <c r="D22" s="153"/>
      <c r="E22" s="154">
        <v>-10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47"/>
      <c r="Z22" s="147"/>
      <c r="AA22" s="147"/>
      <c r="AB22" s="147"/>
      <c r="AC22" s="147"/>
      <c r="AD22" s="147"/>
      <c r="AE22" s="147"/>
      <c r="AF22" s="147"/>
      <c r="AG22" s="147" t="s">
        <v>177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x14ac:dyDescent="0.25">
      <c r="A23" s="156" t="s">
        <v>167</v>
      </c>
      <c r="B23" s="157" t="s">
        <v>112</v>
      </c>
      <c r="C23" s="175" t="s">
        <v>113</v>
      </c>
      <c r="D23" s="158"/>
      <c r="E23" s="159"/>
      <c r="F23" s="160"/>
      <c r="G23" s="161">
        <f>SUMIF(AG24:AG26,"&lt;&gt;NOR",G24:G26)</f>
        <v>0</v>
      </c>
      <c r="H23" s="155"/>
      <c r="I23" s="155">
        <f>SUM(I24:I26)</f>
        <v>89722.08</v>
      </c>
      <c r="J23" s="155"/>
      <c r="K23" s="155">
        <f>SUM(K24:K26)</f>
        <v>3304.19</v>
      </c>
      <c r="L23" s="155"/>
      <c r="M23" s="155">
        <f>SUM(M24:M26)</f>
        <v>0</v>
      </c>
      <c r="N23" s="155"/>
      <c r="O23" s="155">
        <f>SUM(O24:O26)</f>
        <v>3.01</v>
      </c>
      <c r="P23" s="155"/>
      <c r="Q23" s="155">
        <f>SUM(Q24:Q26)</f>
        <v>0</v>
      </c>
      <c r="R23" s="155"/>
      <c r="S23" s="155"/>
      <c r="T23" s="155"/>
      <c r="U23" s="155"/>
      <c r="V23" s="155">
        <f>SUM(V24:V26)</f>
        <v>3.48</v>
      </c>
      <c r="W23" s="155"/>
      <c r="X23" s="155"/>
      <c r="AG23" t="s">
        <v>168</v>
      </c>
    </row>
    <row r="24" spans="1:60" outlineLevel="1" x14ac:dyDescent="0.25">
      <c r="A24" s="162">
        <v>5</v>
      </c>
      <c r="B24" s="163" t="s">
        <v>197</v>
      </c>
      <c r="C24" s="176" t="s">
        <v>198</v>
      </c>
      <c r="D24" s="164" t="s">
        <v>180</v>
      </c>
      <c r="E24" s="165">
        <v>231.84</v>
      </c>
      <c r="F24" s="166"/>
      <c r="G24" s="167">
        <f>ROUND(E24*F24,2)</f>
        <v>0</v>
      </c>
      <c r="H24" s="152">
        <v>387</v>
      </c>
      <c r="I24" s="152">
        <f>ROUND(E24*H24,2)</f>
        <v>89722.08</v>
      </c>
      <c r="J24" s="152">
        <v>0</v>
      </c>
      <c r="K24" s="152">
        <f>ROUND(E24*J24,2)</f>
        <v>0</v>
      </c>
      <c r="L24" s="152">
        <v>15</v>
      </c>
      <c r="M24" s="152">
        <f>G24*(1+L24/100)</f>
        <v>0</v>
      </c>
      <c r="N24" s="152">
        <v>1.298E-2</v>
      </c>
      <c r="O24" s="152">
        <f>ROUND(E24*N24,2)</f>
        <v>3.01</v>
      </c>
      <c r="P24" s="152">
        <v>0</v>
      </c>
      <c r="Q24" s="152">
        <f>ROUND(E24*P24,2)</f>
        <v>0</v>
      </c>
      <c r="R24" s="152" t="s">
        <v>199</v>
      </c>
      <c r="S24" s="152" t="s">
        <v>172</v>
      </c>
      <c r="T24" s="152" t="s">
        <v>173</v>
      </c>
      <c r="U24" s="152">
        <v>0</v>
      </c>
      <c r="V24" s="152">
        <f>ROUND(E24*U24,2)</f>
        <v>0</v>
      </c>
      <c r="W24" s="152"/>
      <c r="X24" s="152" t="s">
        <v>200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201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50"/>
      <c r="B25" s="151"/>
      <c r="C25" s="177" t="s">
        <v>202</v>
      </c>
      <c r="D25" s="153"/>
      <c r="E25" s="154">
        <v>231.84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47"/>
      <c r="Z25" s="147"/>
      <c r="AA25" s="147"/>
      <c r="AB25" s="147"/>
      <c r="AC25" s="147"/>
      <c r="AD25" s="147"/>
      <c r="AE25" s="147"/>
      <c r="AF25" s="147"/>
      <c r="AG25" s="147" t="s">
        <v>177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5">
      <c r="A26" s="169">
        <v>6</v>
      </c>
      <c r="B26" s="170" t="s">
        <v>203</v>
      </c>
      <c r="C26" s="178" t="s">
        <v>204</v>
      </c>
      <c r="D26" s="171" t="s">
        <v>205</v>
      </c>
      <c r="E26" s="172">
        <v>3.00928</v>
      </c>
      <c r="F26" s="173"/>
      <c r="G26" s="174">
        <f>ROUND(E26*F26,2)</f>
        <v>0</v>
      </c>
      <c r="H26" s="152">
        <v>0</v>
      </c>
      <c r="I26" s="152">
        <f>ROUND(E26*H26,2)</f>
        <v>0</v>
      </c>
      <c r="J26" s="152">
        <v>1098</v>
      </c>
      <c r="K26" s="152">
        <f>ROUND(E26*J26,2)</f>
        <v>3304.19</v>
      </c>
      <c r="L26" s="152">
        <v>15</v>
      </c>
      <c r="M26" s="152">
        <f>G26*(1+L26/100)</f>
        <v>0</v>
      </c>
      <c r="N26" s="152">
        <v>0</v>
      </c>
      <c r="O26" s="152">
        <f>ROUND(E26*N26,2)</f>
        <v>0</v>
      </c>
      <c r="P26" s="152">
        <v>0</v>
      </c>
      <c r="Q26" s="152">
        <f>ROUND(E26*P26,2)</f>
        <v>0</v>
      </c>
      <c r="R26" s="152"/>
      <c r="S26" s="152" t="s">
        <v>172</v>
      </c>
      <c r="T26" s="152" t="s">
        <v>173</v>
      </c>
      <c r="U26" s="152">
        <v>1.1559999999999999</v>
      </c>
      <c r="V26" s="152">
        <f>ROUND(E26*U26,2)</f>
        <v>3.48</v>
      </c>
      <c r="W26" s="152"/>
      <c r="X26" s="152" t="s">
        <v>206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207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x14ac:dyDescent="0.25">
      <c r="A27" s="156" t="s">
        <v>167</v>
      </c>
      <c r="B27" s="157" t="s">
        <v>80</v>
      </c>
      <c r="C27" s="175" t="s">
        <v>81</v>
      </c>
      <c r="D27" s="158"/>
      <c r="E27" s="159"/>
      <c r="F27" s="160"/>
      <c r="G27" s="161">
        <f>SUMIF(AG28:AG31,"&lt;&gt;NOR",G28:G31)</f>
        <v>0</v>
      </c>
      <c r="H27" s="155"/>
      <c r="I27" s="155">
        <f>SUM(I28:I31)</f>
        <v>9061.5299999999988</v>
      </c>
      <c r="J27" s="155"/>
      <c r="K27" s="155">
        <f>SUM(K28:K31)</f>
        <v>17382.949999999997</v>
      </c>
      <c r="L27" s="155"/>
      <c r="M27" s="155">
        <f>SUM(M28:M31)</f>
        <v>0</v>
      </c>
      <c r="N27" s="155"/>
      <c r="O27" s="155">
        <f>SUM(O28:O31)</f>
        <v>0.08</v>
      </c>
      <c r="P27" s="155"/>
      <c r="Q27" s="155">
        <f>SUM(Q28:Q31)</f>
        <v>0</v>
      </c>
      <c r="R27" s="155"/>
      <c r="S27" s="155"/>
      <c r="T27" s="155"/>
      <c r="U27" s="155"/>
      <c r="V27" s="155">
        <f>SUM(V28:V31)</f>
        <v>37.479999999999997</v>
      </c>
      <c r="W27" s="155"/>
      <c r="X27" s="155"/>
      <c r="AG27" t="s">
        <v>168</v>
      </c>
    </row>
    <row r="28" spans="1:60" outlineLevel="1" x14ac:dyDescent="0.25">
      <c r="A28" s="162">
        <v>7</v>
      </c>
      <c r="B28" s="163" t="s">
        <v>208</v>
      </c>
      <c r="C28" s="176" t="s">
        <v>209</v>
      </c>
      <c r="D28" s="164" t="s">
        <v>171</v>
      </c>
      <c r="E28" s="165">
        <v>9.57</v>
      </c>
      <c r="F28" s="166"/>
      <c r="G28" s="167">
        <f>ROUND(E28*F28,2)</f>
        <v>0</v>
      </c>
      <c r="H28" s="152">
        <v>123.18</v>
      </c>
      <c r="I28" s="152">
        <f>ROUND(E28*H28,2)</f>
        <v>1178.83</v>
      </c>
      <c r="J28" s="152">
        <v>101.82</v>
      </c>
      <c r="K28" s="152">
        <f>ROUND(E28*J28,2)</f>
        <v>974.42</v>
      </c>
      <c r="L28" s="152">
        <v>15</v>
      </c>
      <c r="M28" s="152">
        <f>G28*(1+L28/100)</f>
        <v>0</v>
      </c>
      <c r="N28" s="152">
        <v>3.4000000000000002E-4</v>
      </c>
      <c r="O28" s="152">
        <f>ROUND(E28*N28,2)</f>
        <v>0</v>
      </c>
      <c r="P28" s="152">
        <v>0</v>
      </c>
      <c r="Q28" s="152">
        <f>ROUND(E28*P28,2)</f>
        <v>0</v>
      </c>
      <c r="R28" s="152"/>
      <c r="S28" s="152" t="s">
        <v>172</v>
      </c>
      <c r="T28" s="152" t="s">
        <v>173</v>
      </c>
      <c r="U28" s="152">
        <v>0.21</v>
      </c>
      <c r="V28" s="152">
        <f>ROUND(E28*U28,2)</f>
        <v>2.0099999999999998</v>
      </c>
      <c r="W28" s="152"/>
      <c r="X28" s="152" t="s">
        <v>174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175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50"/>
      <c r="B29" s="151"/>
      <c r="C29" s="177" t="s">
        <v>210</v>
      </c>
      <c r="D29" s="153"/>
      <c r="E29" s="154">
        <v>9.57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47"/>
      <c r="Z29" s="147"/>
      <c r="AA29" s="147"/>
      <c r="AB29" s="147"/>
      <c r="AC29" s="147"/>
      <c r="AD29" s="147"/>
      <c r="AE29" s="147"/>
      <c r="AF29" s="147"/>
      <c r="AG29" s="147" t="s">
        <v>177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30.6" outlineLevel="1" x14ac:dyDescent="0.25">
      <c r="A30" s="162">
        <v>8</v>
      </c>
      <c r="B30" s="163" t="s">
        <v>211</v>
      </c>
      <c r="C30" s="176" t="s">
        <v>212</v>
      </c>
      <c r="D30" s="164" t="s">
        <v>180</v>
      </c>
      <c r="E30" s="165">
        <v>154.22999999999999</v>
      </c>
      <c r="F30" s="166"/>
      <c r="G30" s="167">
        <f>ROUND(E30*F30,2)</f>
        <v>0</v>
      </c>
      <c r="H30" s="152">
        <v>51.11</v>
      </c>
      <c r="I30" s="152">
        <f>ROUND(E30*H30,2)</f>
        <v>7882.7</v>
      </c>
      <c r="J30" s="152">
        <v>106.39</v>
      </c>
      <c r="K30" s="152">
        <f>ROUND(E30*J30,2)</f>
        <v>16408.53</v>
      </c>
      <c r="L30" s="152">
        <v>15</v>
      </c>
      <c r="M30" s="152">
        <f>G30*(1+L30/100)</f>
        <v>0</v>
      </c>
      <c r="N30" s="152">
        <v>5.5000000000000003E-4</v>
      </c>
      <c r="O30" s="152">
        <f>ROUND(E30*N30,2)</f>
        <v>0.08</v>
      </c>
      <c r="P30" s="152">
        <v>0</v>
      </c>
      <c r="Q30" s="152">
        <f>ROUND(E30*P30,2)</f>
        <v>0</v>
      </c>
      <c r="R30" s="152"/>
      <c r="S30" s="152" t="s">
        <v>172</v>
      </c>
      <c r="T30" s="152" t="s">
        <v>173</v>
      </c>
      <c r="U30" s="152">
        <v>0.23</v>
      </c>
      <c r="V30" s="152">
        <f>ROUND(E30*U30,2)</f>
        <v>35.47</v>
      </c>
      <c r="W30" s="152"/>
      <c r="X30" s="152" t="s">
        <v>174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175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1" x14ac:dyDescent="0.25">
      <c r="A31" s="150"/>
      <c r="B31" s="151"/>
      <c r="C31" s="237" t="s">
        <v>213</v>
      </c>
      <c r="D31" s="238"/>
      <c r="E31" s="238"/>
      <c r="F31" s="238"/>
      <c r="G31" s="238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47"/>
      <c r="Z31" s="147"/>
      <c r="AA31" s="147"/>
      <c r="AB31" s="147"/>
      <c r="AC31" s="147"/>
      <c r="AD31" s="147"/>
      <c r="AE31" s="147"/>
      <c r="AF31" s="147"/>
      <c r="AG31" s="147" t="s">
        <v>187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x14ac:dyDescent="0.25">
      <c r="A32" s="156" t="s">
        <v>167</v>
      </c>
      <c r="B32" s="157" t="s">
        <v>86</v>
      </c>
      <c r="C32" s="175" t="s">
        <v>87</v>
      </c>
      <c r="D32" s="158"/>
      <c r="E32" s="159"/>
      <c r="F32" s="160"/>
      <c r="G32" s="161">
        <f>SUMIF(AG33:AG42,"&lt;&gt;NOR",G33:G42)</f>
        <v>0</v>
      </c>
      <c r="H32" s="155"/>
      <c r="I32" s="155">
        <f>SUM(I33:I42)</f>
        <v>6.02</v>
      </c>
      <c r="J32" s="155"/>
      <c r="K32" s="155">
        <f>SUM(K33:K42)</f>
        <v>59431.119999999995</v>
      </c>
      <c r="L32" s="155"/>
      <c r="M32" s="155">
        <f>SUM(M33:M42)</f>
        <v>0</v>
      </c>
      <c r="N32" s="155"/>
      <c r="O32" s="155">
        <f>SUM(O33:O42)</f>
        <v>5.53</v>
      </c>
      <c r="P32" s="155"/>
      <c r="Q32" s="155">
        <f>SUM(Q33:Q42)</f>
        <v>0</v>
      </c>
      <c r="R32" s="155"/>
      <c r="S32" s="155"/>
      <c r="T32" s="155"/>
      <c r="U32" s="155"/>
      <c r="V32" s="155">
        <f>SUM(V33:V42)</f>
        <v>89.11999999999999</v>
      </c>
      <c r="W32" s="155"/>
      <c r="X32" s="155"/>
      <c r="AG32" t="s">
        <v>168</v>
      </c>
    </row>
    <row r="33" spans="1:60" outlineLevel="1" x14ac:dyDescent="0.25">
      <c r="A33" s="162">
        <v>9</v>
      </c>
      <c r="B33" s="163" t="s">
        <v>214</v>
      </c>
      <c r="C33" s="176" t="s">
        <v>215</v>
      </c>
      <c r="D33" s="164" t="s">
        <v>180</v>
      </c>
      <c r="E33" s="165">
        <v>301.10000000000002</v>
      </c>
      <c r="F33" s="166"/>
      <c r="G33" s="167">
        <f>ROUND(E33*F33,2)</f>
        <v>0</v>
      </c>
      <c r="H33" s="152">
        <v>0.02</v>
      </c>
      <c r="I33" s="152">
        <f>ROUND(E33*H33,2)</f>
        <v>6.02</v>
      </c>
      <c r="J33" s="152">
        <v>62.78</v>
      </c>
      <c r="K33" s="152">
        <f>ROUND(E33*J33,2)</f>
        <v>18903.060000000001</v>
      </c>
      <c r="L33" s="152">
        <v>15</v>
      </c>
      <c r="M33" s="152">
        <f>G33*(1+L33/100)</f>
        <v>0</v>
      </c>
      <c r="N33" s="152">
        <v>1.8380000000000001E-2</v>
      </c>
      <c r="O33" s="152">
        <f>ROUND(E33*N33,2)</f>
        <v>5.53</v>
      </c>
      <c r="P33" s="152">
        <v>0</v>
      </c>
      <c r="Q33" s="152">
        <f>ROUND(E33*P33,2)</f>
        <v>0</v>
      </c>
      <c r="R33" s="152"/>
      <c r="S33" s="152" t="s">
        <v>172</v>
      </c>
      <c r="T33" s="152" t="s">
        <v>181</v>
      </c>
      <c r="U33" s="152">
        <v>0.13</v>
      </c>
      <c r="V33" s="152">
        <f>ROUND(E33*U33,2)</f>
        <v>39.14</v>
      </c>
      <c r="W33" s="152"/>
      <c r="X33" s="152" t="s">
        <v>174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175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50"/>
      <c r="B34" s="151"/>
      <c r="C34" s="237" t="s">
        <v>216</v>
      </c>
      <c r="D34" s="238"/>
      <c r="E34" s="238"/>
      <c r="F34" s="238"/>
      <c r="G34" s="238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7"/>
      <c r="Z34" s="147"/>
      <c r="AA34" s="147"/>
      <c r="AB34" s="147"/>
      <c r="AC34" s="147"/>
      <c r="AD34" s="147"/>
      <c r="AE34" s="147"/>
      <c r="AF34" s="147"/>
      <c r="AG34" s="147" t="s">
        <v>187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50"/>
      <c r="B35" s="151"/>
      <c r="C35" s="177" t="s">
        <v>193</v>
      </c>
      <c r="D35" s="153"/>
      <c r="E35" s="154">
        <v>27.5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47"/>
      <c r="Z35" s="147"/>
      <c r="AA35" s="147"/>
      <c r="AB35" s="147"/>
      <c r="AC35" s="147"/>
      <c r="AD35" s="147"/>
      <c r="AE35" s="147"/>
      <c r="AF35" s="147"/>
      <c r="AG35" s="147" t="s">
        <v>177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50"/>
      <c r="B36" s="151"/>
      <c r="C36" s="177" t="s">
        <v>217</v>
      </c>
      <c r="D36" s="153"/>
      <c r="E36" s="154">
        <v>68.8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7"/>
      <c r="Z36" s="147"/>
      <c r="AA36" s="147"/>
      <c r="AB36" s="147"/>
      <c r="AC36" s="147"/>
      <c r="AD36" s="147"/>
      <c r="AE36" s="147"/>
      <c r="AF36" s="147"/>
      <c r="AG36" s="147" t="s">
        <v>177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0.399999999999999" outlineLevel="1" x14ac:dyDescent="0.25">
      <c r="A37" s="150"/>
      <c r="B37" s="151"/>
      <c r="C37" s="177" t="s">
        <v>195</v>
      </c>
      <c r="D37" s="153"/>
      <c r="E37" s="154">
        <v>68</v>
      </c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47"/>
      <c r="Z37" s="147"/>
      <c r="AA37" s="147"/>
      <c r="AB37" s="147"/>
      <c r="AC37" s="147"/>
      <c r="AD37" s="147"/>
      <c r="AE37" s="147"/>
      <c r="AF37" s="147"/>
      <c r="AG37" s="147" t="s">
        <v>177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50"/>
      <c r="B38" s="151"/>
      <c r="C38" s="177" t="s">
        <v>218</v>
      </c>
      <c r="D38" s="153"/>
      <c r="E38" s="154">
        <v>136.80000000000001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7"/>
      <c r="Z38" s="147"/>
      <c r="AA38" s="147"/>
      <c r="AB38" s="147"/>
      <c r="AC38" s="147"/>
      <c r="AD38" s="147"/>
      <c r="AE38" s="147"/>
      <c r="AF38" s="147"/>
      <c r="AG38" s="147" t="s">
        <v>177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0.399999999999999" outlineLevel="1" x14ac:dyDescent="0.25">
      <c r="A39" s="169">
        <v>10</v>
      </c>
      <c r="B39" s="170" t="s">
        <v>219</v>
      </c>
      <c r="C39" s="178" t="s">
        <v>220</v>
      </c>
      <c r="D39" s="171" t="s">
        <v>180</v>
      </c>
      <c r="E39" s="172">
        <v>301.10000000000002</v>
      </c>
      <c r="F39" s="173"/>
      <c r="G39" s="174">
        <f>ROUND(E39*F39,2)</f>
        <v>0</v>
      </c>
      <c r="H39" s="152">
        <v>0</v>
      </c>
      <c r="I39" s="152">
        <f>ROUND(E39*H39,2)</f>
        <v>0</v>
      </c>
      <c r="J39" s="152">
        <v>54</v>
      </c>
      <c r="K39" s="152">
        <f>ROUND(E39*J39,2)</f>
        <v>16259.4</v>
      </c>
      <c r="L39" s="152">
        <v>15</v>
      </c>
      <c r="M39" s="152">
        <f>G39*(1+L39/100)</f>
        <v>0</v>
      </c>
      <c r="N39" s="152">
        <v>0</v>
      </c>
      <c r="O39" s="152">
        <f>ROUND(E39*N39,2)</f>
        <v>0</v>
      </c>
      <c r="P39" s="152">
        <v>0</v>
      </c>
      <c r="Q39" s="152">
        <f>ROUND(E39*P39,2)</f>
        <v>0</v>
      </c>
      <c r="R39" s="152"/>
      <c r="S39" s="152" t="s">
        <v>172</v>
      </c>
      <c r="T39" s="152" t="s">
        <v>181</v>
      </c>
      <c r="U39" s="152">
        <v>0</v>
      </c>
      <c r="V39" s="152">
        <f>ROUND(E39*U39,2)</f>
        <v>0</v>
      </c>
      <c r="W39" s="152"/>
      <c r="X39" s="152" t="s">
        <v>174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175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69">
        <v>11</v>
      </c>
      <c r="B40" s="170" t="s">
        <v>221</v>
      </c>
      <c r="C40" s="178" t="s">
        <v>222</v>
      </c>
      <c r="D40" s="171" t="s">
        <v>180</v>
      </c>
      <c r="E40" s="172">
        <v>301.10000000000002</v>
      </c>
      <c r="F40" s="173"/>
      <c r="G40" s="174">
        <f>ROUND(E40*F40,2)</f>
        <v>0</v>
      </c>
      <c r="H40" s="152">
        <v>0</v>
      </c>
      <c r="I40" s="152">
        <f>ROUND(E40*H40,2)</f>
        <v>0</v>
      </c>
      <c r="J40" s="152">
        <v>51.3</v>
      </c>
      <c r="K40" s="152">
        <f>ROUND(E40*J40,2)</f>
        <v>15446.43</v>
      </c>
      <c r="L40" s="152">
        <v>15</v>
      </c>
      <c r="M40" s="152">
        <f>G40*(1+L40/100)</f>
        <v>0</v>
      </c>
      <c r="N40" s="152">
        <v>0</v>
      </c>
      <c r="O40" s="152">
        <f>ROUND(E40*N40,2)</f>
        <v>0</v>
      </c>
      <c r="P40" s="152">
        <v>0</v>
      </c>
      <c r="Q40" s="152">
        <f>ROUND(E40*P40,2)</f>
        <v>0</v>
      </c>
      <c r="R40" s="152"/>
      <c r="S40" s="152" t="s">
        <v>172</v>
      </c>
      <c r="T40" s="152" t="s">
        <v>181</v>
      </c>
      <c r="U40" s="152">
        <v>0.10199999999999999</v>
      </c>
      <c r="V40" s="152">
        <f>ROUND(E40*U40,2)</f>
        <v>30.71</v>
      </c>
      <c r="W40" s="152"/>
      <c r="X40" s="152" t="s">
        <v>174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182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5">
      <c r="A41" s="169">
        <v>12</v>
      </c>
      <c r="B41" s="170" t="s">
        <v>223</v>
      </c>
      <c r="C41" s="178" t="s">
        <v>224</v>
      </c>
      <c r="D41" s="171" t="s">
        <v>180</v>
      </c>
      <c r="E41" s="172">
        <v>301.10000000000002</v>
      </c>
      <c r="F41" s="173"/>
      <c r="G41" s="174">
        <f>ROUND(E41*F41,2)</f>
        <v>0</v>
      </c>
      <c r="H41" s="152">
        <v>0</v>
      </c>
      <c r="I41" s="152">
        <f>ROUND(E41*H41,2)</f>
        <v>0</v>
      </c>
      <c r="J41" s="152">
        <v>18.3</v>
      </c>
      <c r="K41" s="152">
        <f>ROUND(E41*J41,2)</f>
        <v>5510.13</v>
      </c>
      <c r="L41" s="152">
        <v>15</v>
      </c>
      <c r="M41" s="152">
        <f>G41*(1+L41/100)</f>
        <v>0</v>
      </c>
      <c r="N41" s="152">
        <v>0</v>
      </c>
      <c r="O41" s="152">
        <f>ROUND(E41*N41,2)</f>
        <v>0</v>
      </c>
      <c r="P41" s="152">
        <v>0</v>
      </c>
      <c r="Q41" s="152">
        <f>ROUND(E41*P41,2)</f>
        <v>0</v>
      </c>
      <c r="R41" s="152"/>
      <c r="S41" s="152" t="s">
        <v>172</v>
      </c>
      <c r="T41" s="152" t="s">
        <v>173</v>
      </c>
      <c r="U41" s="152">
        <v>0.04</v>
      </c>
      <c r="V41" s="152">
        <f>ROUND(E41*U41,2)</f>
        <v>12.04</v>
      </c>
      <c r="W41" s="152"/>
      <c r="X41" s="152" t="s">
        <v>174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175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69">
        <v>13</v>
      </c>
      <c r="B42" s="170" t="s">
        <v>225</v>
      </c>
      <c r="C42" s="178" t="s">
        <v>226</v>
      </c>
      <c r="D42" s="171" t="s">
        <v>180</v>
      </c>
      <c r="E42" s="172">
        <v>301.10000000000002</v>
      </c>
      <c r="F42" s="173"/>
      <c r="G42" s="174">
        <f>ROUND(E42*F42,2)</f>
        <v>0</v>
      </c>
      <c r="H42" s="152">
        <v>0</v>
      </c>
      <c r="I42" s="152">
        <f>ROUND(E42*H42,2)</f>
        <v>0</v>
      </c>
      <c r="J42" s="152">
        <v>11</v>
      </c>
      <c r="K42" s="152">
        <f>ROUND(E42*J42,2)</f>
        <v>3312.1</v>
      </c>
      <c r="L42" s="152">
        <v>15</v>
      </c>
      <c r="M42" s="152">
        <f>G42*(1+L42/100)</f>
        <v>0</v>
      </c>
      <c r="N42" s="152">
        <v>0</v>
      </c>
      <c r="O42" s="152">
        <f>ROUND(E42*N42,2)</f>
        <v>0</v>
      </c>
      <c r="P42" s="152">
        <v>0</v>
      </c>
      <c r="Q42" s="152">
        <f>ROUND(E42*P42,2)</f>
        <v>0</v>
      </c>
      <c r="R42" s="152"/>
      <c r="S42" s="152" t="s">
        <v>172</v>
      </c>
      <c r="T42" s="152" t="s">
        <v>173</v>
      </c>
      <c r="U42" s="152">
        <v>2.4E-2</v>
      </c>
      <c r="V42" s="152">
        <f>ROUND(E42*U42,2)</f>
        <v>7.23</v>
      </c>
      <c r="W42" s="152"/>
      <c r="X42" s="152" t="s">
        <v>174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175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x14ac:dyDescent="0.25">
      <c r="A43" s="156" t="s">
        <v>167</v>
      </c>
      <c r="B43" s="157" t="s">
        <v>92</v>
      </c>
      <c r="C43" s="175" t="s">
        <v>93</v>
      </c>
      <c r="D43" s="158"/>
      <c r="E43" s="159"/>
      <c r="F43" s="160"/>
      <c r="G43" s="161">
        <f>SUMIF(AG44:AG44,"&lt;&gt;NOR",G44:G44)</f>
        <v>0</v>
      </c>
      <c r="H43" s="155"/>
      <c r="I43" s="155">
        <f>SUM(I44:I44)</f>
        <v>0</v>
      </c>
      <c r="J43" s="155"/>
      <c r="K43" s="155">
        <f>SUM(K44:K44)</f>
        <v>2318.3000000000002</v>
      </c>
      <c r="L43" s="155"/>
      <c r="M43" s="155">
        <f>SUM(M44:M44)</f>
        <v>0</v>
      </c>
      <c r="N43" s="155"/>
      <c r="O43" s="155">
        <f>SUM(O44:O44)</f>
        <v>0</v>
      </c>
      <c r="P43" s="155"/>
      <c r="Q43" s="155">
        <f>SUM(Q44:Q44)</f>
        <v>0</v>
      </c>
      <c r="R43" s="155"/>
      <c r="S43" s="155"/>
      <c r="T43" s="155"/>
      <c r="U43" s="155"/>
      <c r="V43" s="155">
        <f>SUM(V44:V44)</f>
        <v>2.42</v>
      </c>
      <c r="W43" s="155"/>
      <c r="X43" s="155"/>
      <c r="AG43" t="s">
        <v>168</v>
      </c>
    </row>
    <row r="44" spans="1:60" outlineLevel="1" x14ac:dyDescent="0.25">
      <c r="A44" s="169">
        <v>14</v>
      </c>
      <c r="B44" s="170" t="s">
        <v>227</v>
      </c>
      <c r="C44" s="178" t="s">
        <v>228</v>
      </c>
      <c r="D44" s="171" t="s">
        <v>205</v>
      </c>
      <c r="E44" s="172">
        <v>7.8988199999999997</v>
      </c>
      <c r="F44" s="173"/>
      <c r="G44" s="174">
        <f>ROUND(E44*F44,2)</f>
        <v>0</v>
      </c>
      <c r="H44" s="152">
        <v>0</v>
      </c>
      <c r="I44" s="152">
        <f>ROUND(E44*H44,2)</f>
        <v>0</v>
      </c>
      <c r="J44" s="152">
        <v>293.5</v>
      </c>
      <c r="K44" s="152">
        <f>ROUND(E44*J44,2)</f>
        <v>2318.3000000000002</v>
      </c>
      <c r="L44" s="152">
        <v>15</v>
      </c>
      <c r="M44" s="152">
        <f>G44*(1+L44/100)</f>
        <v>0</v>
      </c>
      <c r="N44" s="152">
        <v>0</v>
      </c>
      <c r="O44" s="152">
        <f>ROUND(E44*N44,2)</f>
        <v>0</v>
      </c>
      <c r="P44" s="152">
        <v>0</v>
      </c>
      <c r="Q44" s="152">
        <f>ROUND(E44*P44,2)</f>
        <v>0</v>
      </c>
      <c r="R44" s="152"/>
      <c r="S44" s="152" t="s">
        <v>172</v>
      </c>
      <c r="T44" s="152" t="s">
        <v>181</v>
      </c>
      <c r="U44" s="152">
        <v>0.307</v>
      </c>
      <c r="V44" s="152">
        <f>ROUND(E44*U44,2)</f>
        <v>2.42</v>
      </c>
      <c r="W44" s="152"/>
      <c r="X44" s="152" t="s">
        <v>206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207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5">
      <c r="A45" s="156" t="s">
        <v>167</v>
      </c>
      <c r="B45" s="157" t="s">
        <v>96</v>
      </c>
      <c r="C45" s="175" t="s">
        <v>97</v>
      </c>
      <c r="D45" s="158"/>
      <c r="E45" s="159"/>
      <c r="F45" s="160"/>
      <c r="G45" s="161">
        <f>SUMIF(AG46:AG50,"&lt;&gt;NOR",G46:G50)</f>
        <v>0</v>
      </c>
      <c r="H45" s="155"/>
      <c r="I45" s="155">
        <f>SUM(I46:I50)</f>
        <v>164499.84</v>
      </c>
      <c r="J45" s="155"/>
      <c r="K45" s="155">
        <f>SUM(K46:K50)</f>
        <v>183965.18</v>
      </c>
      <c r="L45" s="155"/>
      <c r="M45" s="155">
        <f>SUM(M46:M50)</f>
        <v>0</v>
      </c>
      <c r="N45" s="155"/>
      <c r="O45" s="155">
        <f>SUM(O46:O50)</f>
        <v>0.97</v>
      </c>
      <c r="P45" s="155"/>
      <c r="Q45" s="155">
        <f>SUM(Q46:Q50)</f>
        <v>0</v>
      </c>
      <c r="R45" s="155"/>
      <c r="S45" s="155"/>
      <c r="T45" s="155"/>
      <c r="U45" s="155"/>
      <c r="V45" s="155">
        <f>SUM(V46:V50)</f>
        <v>353.34000000000003</v>
      </c>
      <c r="W45" s="155"/>
      <c r="X45" s="155"/>
      <c r="AG45" t="s">
        <v>168</v>
      </c>
    </row>
    <row r="46" spans="1:60" ht="20.399999999999999" outlineLevel="1" x14ac:dyDescent="0.25">
      <c r="A46" s="162">
        <v>15</v>
      </c>
      <c r="B46" s="163" t="s">
        <v>229</v>
      </c>
      <c r="C46" s="176" t="s">
        <v>230</v>
      </c>
      <c r="D46" s="164" t="s">
        <v>180</v>
      </c>
      <c r="E46" s="165">
        <v>576</v>
      </c>
      <c r="F46" s="166"/>
      <c r="G46" s="167">
        <f>ROUND(E46*F46,2)</f>
        <v>0</v>
      </c>
      <c r="H46" s="152">
        <v>198.59</v>
      </c>
      <c r="I46" s="152">
        <f>ROUND(E46*H46,2)</f>
        <v>114387.84</v>
      </c>
      <c r="J46" s="152">
        <v>214.41</v>
      </c>
      <c r="K46" s="152">
        <f>ROUND(E46*J46,2)</f>
        <v>123500.16</v>
      </c>
      <c r="L46" s="152">
        <v>15</v>
      </c>
      <c r="M46" s="152">
        <f>G46*(1+L46/100)</f>
        <v>0</v>
      </c>
      <c r="N46" s="152">
        <v>1.47E-3</v>
      </c>
      <c r="O46" s="152">
        <f>ROUND(E46*N46,2)</f>
        <v>0.85</v>
      </c>
      <c r="P46" s="152">
        <v>0</v>
      </c>
      <c r="Q46" s="152">
        <f>ROUND(E46*P46,2)</f>
        <v>0</v>
      </c>
      <c r="R46" s="152"/>
      <c r="S46" s="152" t="s">
        <v>172</v>
      </c>
      <c r="T46" s="152" t="s">
        <v>181</v>
      </c>
      <c r="U46" s="152">
        <v>0.43</v>
      </c>
      <c r="V46" s="152">
        <f>ROUND(E46*U46,2)</f>
        <v>247.68</v>
      </c>
      <c r="W46" s="152"/>
      <c r="X46" s="152" t="s">
        <v>174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175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t="20.399999999999999" outlineLevel="1" x14ac:dyDescent="0.25">
      <c r="A47" s="150"/>
      <c r="B47" s="151"/>
      <c r="C47" s="177" t="s">
        <v>231</v>
      </c>
      <c r="D47" s="153"/>
      <c r="E47" s="154">
        <v>576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47"/>
      <c r="Z47" s="147"/>
      <c r="AA47" s="147"/>
      <c r="AB47" s="147"/>
      <c r="AC47" s="147"/>
      <c r="AD47" s="147"/>
      <c r="AE47" s="147"/>
      <c r="AF47" s="147"/>
      <c r="AG47" s="147" t="s">
        <v>177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t="20.399999999999999" outlineLevel="1" x14ac:dyDescent="0.25">
      <c r="A48" s="162">
        <v>16</v>
      </c>
      <c r="B48" s="163" t="s">
        <v>232</v>
      </c>
      <c r="C48" s="176" t="s">
        <v>233</v>
      </c>
      <c r="D48" s="164" t="s">
        <v>180</v>
      </c>
      <c r="E48" s="165">
        <v>576</v>
      </c>
      <c r="F48" s="166"/>
      <c r="G48" s="167">
        <f>ROUND(E48*F48,2)</f>
        <v>0</v>
      </c>
      <c r="H48" s="152">
        <v>87</v>
      </c>
      <c r="I48" s="152">
        <f>ROUND(E48*H48,2)</f>
        <v>50112</v>
      </c>
      <c r="J48" s="152">
        <v>103</v>
      </c>
      <c r="K48" s="152">
        <f>ROUND(E48*J48,2)</f>
        <v>59328</v>
      </c>
      <c r="L48" s="152">
        <v>15</v>
      </c>
      <c r="M48" s="152">
        <f>G48*(1+L48/100)</f>
        <v>0</v>
      </c>
      <c r="N48" s="152">
        <v>2.1000000000000001E-4</v>
      </c>
      <c r="O48" s="152">
        <f>ROUND(E48*N48,2)</f>
        <v>0.12</v>
      </c>
      <c r="P48" s="152">
        <v>0</v>
      </c>
      <c r="Q48" s="152">
        <f>ROUND(E48*P48,2)</f>
        <v>0</v>
      </c>
      <c r="R48" s="152"/>
      <c r="S48" s="152" t="s">
        <v>234</v>
      </c>
      <c r="T48" s="152" t="s">
        <v>235</v>
      </c>
      <c r="U48" s="152">
        <v>0.18</v>
      </c>
      <c r="V48" s="152">
        <f>ROUND(E48*U48,2)</f>
        <v>103.68</v>
      </c>
      <c r="W48" s="152"/>
      <c r="X48" s="152" t="s">
        <v>174</v>
      </c>
      <c r="Y48" s="147"/>
      <c r="Z48" s="147"/>
      <c r="AA48" s="147"/>
      <c r="AB48" s="147"/>
      <c r="AC48" s="147"/>
      <c r="AD48" s="147"/>
      <c r="AE48" s="147"/>
      <c r="AF48" s="147"/>
      <c r="AG48" s="147" t="s">
        <v>175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50"/>
      <c r="B49" s="151"/>
      <c r="C49" s="237" t="s">
        <v>236</v>
      </c>
      <c r="D49" s="238"/>
      <c r="E49" s="238"/>
      <c r="F49" s="238"/>
      <c r="G49" s="238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47"/>
      <c r="Z49" s="147"/>
      <c r="AA49" s="147"/>
      <c r="AB49" s="147"/>
      <c r="AC49" s="147"/>
      <c r="AD49" s="147"/>
      <c r="AE49" s="147"/>
      <c r="AF49" s="147"/>
      <c r="AG49" s="147" t="s">
        <v>187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69">
        <v>17</v>
      </c>
      <c r="B50" s="170" t="s">
        <v>237</v>
      </c>
      <c r="C50" s="178" t="s">
        <v>238</v>
      </c>
      <c r="D50" s="171" t="s">
        <v>205</v>
      </c>
      <c r="E50" s="172">
        <v>0.96767999999999998</v>
      </c>
      <c r="F50" s="173"/>
      <c r="G50" s="174">
        <f>ROUND(E50*F50,2)</f>
        <v>0</v>
      </c>
      <c r="H50" s="152">
        <v>0</v>
      </c>
      <c r="I50" s="152">
        <f>ROUND(E50*H50,2)</f>
        <v>0</v>
      </c>
      <c r="J50" s="152">
        <v>1175</v>
      </c>
      <c r="K50" s="152">
        <f>ROUND(E50*J50,2)</f>
        <v>1137.02</v>
      </c>
      <c r="L50" s="152">
        <v>15</v>
      </c>
      <c r="M50" s="152">
        <f>G50*(1+L50/100)</f>
        <v>0</v>
      </c>
      <c r="N50" s="152">
        <v>0</v>
      </c>
      <c r="O50" s="152">
        <f>ROUND(E50*N50,2)</f>
        <v>0</v>
      </c>
      <c r="P50" s="152">
        <v>0</v>
      </c>
      <c r="Q50" s="152">
        <f>ROUND(E50*P50,2)</f>
        <v>0</v>
      </c>
      <c r="R50" s="152"/>
      <c r="S50" s="152" t="s">
        <v>172</v>
      </c>
      <c r="T50" s="152" t="s">
        <v>181</v>
      </c>
      <c r="U50" s="152">
        <v>2.0499999999999998</v>
      </c>
      <c r="V50" s="152">
        <f>ROUND(E50*U50,2)</f>
        <v>1.98</v>
      </c>
      <c r="W50" s="152"/>
      <c r="X50" s="152" t="s">
        <v>206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207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x14ac:dyDescent="0.25">
      <c r="A51" s="156" t="s">
        <v>167</v>
      </c>
      <c r="B51" s="157" t="s">
        <v>98</v>
      </c>
      <c r="C51" s="175" t="s">
        <v>99</v>
      </c>
      <c r="D51" s="158"/>
      <c r="E51" s="159"/>
      <c r="F51" s="160"/>
      <c r="G51" s="161">
        <f>SUMIF(AG52:AG56,"&lt;&gt;NOR",G52:G56)</f>
        <v>0</v>
      </c>
      <c r="H51" s="155"/>
      <c r="I51" s="155">
        <f>SUM(I52:I56)</f>
        <v>24041.55</v>
      </c>
      <c r="J51" s="155"/>
      <c r="K51" s="155">
        <f>SUM(K52:K56)</f>
        <v>32535.34</v>
      </c>
      <c r="L51" s="155"/>
      <c r="M51" s="155">
        <f>SUM(M52:M56)</f>
        <v>0</v>
      </c>
      <c r="N51" s="155"/>
      <c r="O51" s="155">
        <f>SUM(O52:O56)</f>
        <v>0.2</v>
      </c>
      <c r="P51" s="155"/>
      <c r="Q51" s="155">
        <f>SUM(Q52:Q56)</f>
        <v>0</v>
      </c>
      <c r="R51" s="155"/>
      <c r="S51" s="155"/>
      <c r="T51" s="155"/>
      <c r="U51" s="155"/>
      <c r="V51" s="155">
        <f>SUM(V52:V56)</f>
        <v>66.72</v>
      </c>
      <c r="W51" s="155"/>
      <c r="X51" s="155"/>
      <c r="AG51" t="s">
        <v>168</v>
      </c>
    </row>
    <row r="52" spans="1:60" ht="20.399999999999999" outlineLevel="1" x14ac:dyDescent="0.25">
      <c r="A52" s="162">
        <v>18</v>
      </c>
      <c r="B52" s="163" t="s">
        <v>239</v>
      </c>
      <c r="C52" s="176" t="s">
        <v>240</v>
      </c>
      <c r="D52" s="164" t="s">
        <v>180</v>
      </c>
      <c r="E52" s="165">
        <v>97.5</v>
      </c>
      <c r="F52" s="166"/>
      <c r="G52" s="167">
        <f>ROUND(E52*F52,2)</f>
        <v>0</v>
      </c>
      <c r="H52" s="152">
        <v>246.58</v>
      </c>
      <c r="I52" s="152">
        <f>ROUND(E52*H52,2)</f>
        <v>24041.55</v>
      </c>
      <c r="J52" s="152">
        <v>155.91999999999999</v>
      </c>
      <c r="K52" s="152">
        <f>ROUND(E52*J52,2)</f>
        <v>15202.2</v>
      </c>
      <c r="L52" s="152">
        <v>15</v>
      </c>
      <c r="M52" s="152">
        <f>G52*(1+L52/100)</f>
        <v>0</v>
      </c>
      <c r="N52" s="152">
        <v>2.0899999999999998E-3</v>
      </c>
      <c r="O52" s="152">
        <f>ROUND(E52*N52,2)</f>
        <v>0.2</v>
      </c>
      <c r="P52" s="152">
        <v>0</v>
      </c>
      <c r="Q52" s="152">
        <f>ROUND(E52*P52,2)</f>
        <v>0</v>
      </c>
      <c r="R52" s="152"/>
      <c r="S52" s="152" t="s">
        <v>172</v>
      </c>
      <c r="T52" s="152" t="s">
        <v>181</v>
      </c>
      <c r="U52" s="152">
        <v>0.32</v>
      </c>
      <c r="V52" s="152">
        <f>ROUND(E52*U52,2)</f>
        <v>31.2</v>
      </c>
      <c r="W52" s="152"/>
      <c r="X52" s="152" t="s">
        <v>174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175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5">
      <c r="A53" s="150"/>
      <c r="B53" s="151"/>
      <c r="C53" s="177" t="s">
        <v>241</v>
      </c>
      <c r="D53" s="153"/>
      <c r="E53" s="154">
        <v>97.5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47"/>
      <c r="Z53" s="147"/>
      <c r="AA53" s="147"/>
      <c r="AB53" s="147"/>
      <c r="AC53" s="147"/>
      <c r="AD53" s="147"/>
      <c r="AE53" s="147"/>
      <c r="AF53" s="147"/>
      <c r="AG53" s="147" t="s">
        <v>177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0.399999999999999" outlineLevel="1" x14ac:dyDescent="0.25">
      <c r="A54" s="162">
        <v>19</v>
      </c>
      <c r="B54" s="163" t="s">
        <v>242</v>
      </c>
      <c r="C54" s="176" t="s">
        <v>243</v>
      </c>
      <c r="D54" s="164" t="s">
        <v>180</v>
      </c>
      <c r="E54" s="165">
        <v>351</v>
      </c>
      <c r="F54" s="166"/>
      <c r="G54" s="167">
        <f>ROUND(E54*F54,2)</f>
        <v>0</v>
      </c>
      <c r="H54" s="152">
        <v>0</v>
      </c>
      <c r="I54" s="152">
        <f>ROUND(E54*H54,2)</f>
        <v>0</v>
      </c>
      <c r="J54" s="152">
        <v>48.7</v>
      </c>
      <c r="K54" s="152">
        <f>ROUND(E54*J54,2)</f>
        <v>17093.7</v>
      </c>
      <c r="L54" s="152">
        <v>15</v>
      </c>
      <c r="M54" s="152">
        <f>G54*(1+L54/100)</f>
        <v>0</v>
      </c>
      <c r="N54" s="152">
        <v>0</v>
      </c>
      <c r="O54" s="152">
        <f>ROUND(E54*N54,2)</f>
        <v>0</v>
      </c>
      <c r="P54" s="152">
        <v>0</v>
      </c>
      <c r="Q54" s="152">
        <f>ROUND(E54*P54,2)</f>
        <v>0</v>
      </c>
      <c r="R54" s="152"/>
      <c r="S54" s="152" t="s">
        <v>172</v>
      </c>
      <c r="T54" s="152" t="s">
        <v>181</v>
      </c>
      <c r="U54" s="152">
        <v>0.1</v>
      </c>
      <c r="V54" s="152">
        <f>ROUND(E54*U54,2)</f>
        <v>35.1</v>
      </c>
      <c r="W54" s="152"/>
      <c r="X54" s="152" t="s">
        <v>174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175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0.399999999999999" outlineLevel="1" x14ac:dyDescent="0.25">
      <c r="A55" s="150"/>
      <c r="B55" s="151"/>
      <c r="C55" s="177" t="s">
        <v>244</v>
      </c>
      <c r="D55" s="153"/>
      <c r="E55" s="154">
        <v>351</v>
      </c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47"/>
      <c r="Z55" s="147"/>
      <c r="AA55" s="147"/>
      <c r="AB55" s="147"/>
      <c r="AC55" s="147"/>
      <c r="AD55" s="147"/>
      <c r="AE55" s="147"/>
      <c r="AF55" s="147"/>
      <c r="AG55" s="147" t="s">
        <v>177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69">
        <v>20</v>
      </c>
      <c r="B56" s="170" t="s">
        <v>237</v>
      </c>
      <c r="C56" s="178" t="s">
        <v>238</v>
      </c>
      <c r="D56" s="171" t="s">
        <v>205</v>
      </c>
      <c r="E56" s="172">
        <v>0.20377999999999999</v>
      </c>
      <c r="F56" s="173"/>
      <c r="G56" s="174">
        <f>ROUND(E56*F56,2)</f>
        <v>0</v>
      </c>
      <c r="H56" s="152">
        <v>0</v>
      </c>
      <c r="I56" s="152">
        <f>ROUND(E56*H56,2)</f>
        <v>0</v>
      </c>
      <c r="J56" s="152">
        <v>1175</v>
      </c>
      <c r="K56" s="152">
        <f>ROUND(E56*J56,2)</f>
        <v>239.44</v>
      </c>
      <c r="L56" s="152">
        <v>15</v>
      </c>
      <c r="M56" s="152">
        <f>G56*(1+L56/100)</f>
        <v>0</v>
      </c>
      <c r="N56" s="152">
        <v>0</v>
      </c>
      <c r="O56" s="152">
        <f>ROUND(E56*N56,2)</f>
        <v>0</v>
      </c>
      <c r="P56" s="152">
        <v>0</v>
      </c>
      <c r="Q56" s="152">
        <f>ROUND(E56*P56,2)</f>
        <v>0</v>
      </c>
      <c r="R56" s="152"/>
      <c r="S56" s="152" t="s">
        <v>172</v>
      </c>
      <c r="T56" s="152" t="s">
        <v>181</v>
      </c>
      <c r="U56" s="152">
        <v>2.0499999999999998</v>
      </c>
      <c r="V56" s="152">
        <f>ROUND(E56*U56,2)</f>
        <v>0.42</v>
      </c>
      <c r="W56" s="152"/>
      <c r="X56" s="152" t="s">
        <v>206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207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x14ac:dyDescent="0.25">
      <c r="A57" s="156" t="s">
        <v>167</v>
      </c>
      <c r="B57" s="157" t="s">
        <v>100</v>
      </c>
      <c r="C57" s="175" t="s">
        <v>101</v>
      </c>
      <c r="D57" s="158"/>
      <c r="E57" s="159"/>
      <c r="F57" s="160"/>
      <c r="G57" s="161">
        <f>SUMIF(AG58:AG65,"&lt;&gt;NOR",G58:G65)</f>
        <v>0</v>
      </c>
      <c r="H57" s="155"/>
      <c r="I57" s="155">
        <f>SUM(I58:I65)</f>
        <v>158843.66</v>
      </c>
      <c r="J57" s="155"/>
      <c r="K57" s="155">
        <f>SUM(K58:K65)</f>
        <v>41121.19</v>
      </c>
      <c r="L57" s="155"/>
      <c r="M57" s="155">
        <f>SUM(M58:M65)</f>
        <v>0</v>
      </c>
      <c r="N57" s="155"/>
      <c r="O57" s="155">
        <f>SUM(O58:O65)</f>
        <v>0.78</v>
      </c>
      <c r="P57" s="155"/>
      <c r="Q57" s="155">
        <f>SUM(Q58:Q65)</f>
        <v>0</v>
      </c>
      <c r="R57" s="155"/>
      <c r="S57" s="155"/>
      <c r="T57" s="155"/>
      <c r="U57" s="155"/>
      <c r="V57" s="155">
        <f>SUM(V58:V65)</f>
        <v>92.14</v>
      </c>
      <c r="W57" s="155"/>
      <c r="X57" s="155"/>
      <c r="AG57" t="s">
        <v>168</v>
      </c>
    </row>
    <row r="58" spans="1:60" outlineLevel="1" x14ac:dyDescent="0.25">
      <c r="A58" s="162">
        <v>21</v>
      </c>
      <c r="B58" s="163" t="s">
        <v>245</v>
      </c>
      <c r="C58" s="176" t="s">
        <v>246</v>
      </c>
      <c r="D58" s="164" t="s">
        <v>180</v>
      </c>
      <c r="E58" s="165">
        <v>201.6</v>
      </c>
      <c r="F58" s="166"/>
      <c r="G58" s="167">
        <f>ROUND(E58*F58,2)</f>
        <v>0</v>
      </c>
      <c r="H58" s="152">
        <v>177.84</v>
      </c>
      <c r="I58" s="152">
        <f>ROUND(E58*H58,2)</f>
        <v>35852.54</v>
      </c>
      <c r="J58" s="152">
        <v>200.16</v>
      </c>
      <c r="K58" s="152">
        <f>ROUND(E58*J58,2)</f>
        <v>40352.26</v>
      </c>
      <c r="L58" s="152">
        <v>15</v>
      </c>
      <c r="M58" s="152">
        <f>G58*(1+L58/100)</f>
        <v>0</v>
      </c>
      <c r="N58" s="152">
        <v>0</v>
      </c>
      <c r="O58" s="152">
        <f>ROUND(E58*N58,2)</f>
        <v>0</v>
      </c>
      <c r="P58" s="152">
        <v>0</v>
      </c>
      <c r="Q58" s="152">
        <f>ROUND(E58*P58,2)</f>
        <v>0</v>
      </c>
      <c r="R58" s="152"/>
      <c r="S58" s="152" t="s">
        <v>172</v>
      </c>
      <c r="T58" s="152" t="s">
        <v>173</v>
      </c>
      <c r="U58" s="152">
        <v>0.45</v>
      </c>
      <c r="V58" s="152">
        <f>ROUND(E58*U58,2)</f>
        <v>90.72</v>
      </c>
      <c r="W58" s="152"/>
      <c r="X58" s="152" t="s">
        <v>174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175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50"/>
      <c r="B59" s="151"/>
      <c r="C59" s="177" t="s">
        <v>247</v>
      </c>
      <c r="D59" s="153"/>
      <c r="E59" s="154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47"/>
      <c r="Z59" s="147"/>
      <c r="AA59" s="147"/>
      <c r="AB59" s="147"/>
      <c r="AC59" s="147"/>
      <c r="AD59" s="147"/>
      <c r="AE59" s="147"/>
      <c r="AF59" s="147"/>
      <c r="AG59" s="147" t="s">
        <v>177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0.399999999999999" outlineLevel="1" x14ac:dyDescent="0.25">
      <c r="A60" s="150"/>
      <c r="B60" s="151"/>
      <c r="C60" s="177" t="s">
        <v>248</v>
      </c>
      <c r="D60" s="153"/>
      <c r="E60" s="154">
        <v>201.6</v>
      </c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47"/>
      <c r="Z60" s="147"/>
      <c r="AA60" s="147"/>
      <c r="AB60" s="147"/>
      <c r="AC60" s="147"/>
      <c r="AD60" s="147"/>
      <c r="AE60" s="147"/>
      <c r="AF60" s="147"/>
      <c r="AG60" s="147" t="s">
        <v>177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 x14ac:dyDescent="0.25">
      <c r="A61" s="162">
        <v>22</v>
      </c>
      <c r="B61" s="163" t="s">
        <v>249</v>
      </c>
      <c r="C61" s="176" t="s">
        <v>250</v>
      </c>
      <c r="D61" s="164" t="s">
        <v>180</v>
      </c>
      <c r="E61" s="165">
        <v>231.84</v>
      </c>
      <c r="F61" s="166"/>
      <c r="G61" s="167">
        <f>ROUND(E61*F61,2)</f>
        <v>0</v>
      </c>
      <c r="H61" s="152">
        <v>177</v>
      </c>
      <c r="I61" s="152">
        <f>ROUND(E61*H61,2)</f>
        <v>41035.68</v>
      </c>
      <c r="J61" s="152">
        <v>0</v>
      </c>
      <c r="K61" s="152">
        <f>ROUND(E61*J61,2)</f>
        <v>0</v>
      </c>
      <c r="L61" s="152">
        <v>15</v>
      </c>
      <c r="M61" s="152">
        <f>G61*(1+L61/100)</f>
        <v>0</v>
      </c>
      <c r="N61" s="152">
        <v>1.1999999999999999E-3</v>
      </c>
      <c r="O61" s="152">
        <f>ROUND(E61*N61,2)</f>
        <v>0.28000000000000003</v>
      </c>
      <c r="P61" s="152">
        <v>0</v>
      </c>
      <c r="Q61" s="152">
        <f>ROUND(E61*P61,2)</f>
        <v>0</v>
      </c>
      <c r="R61" s="152" t="s">
        <v>199</v>
      </c>
      <c r="S61" s="152" t="s">
        <v>172</v>
      </c>
      <c r="T61" s="152" t="s">
        <v>173</v>
      </c>
      <c r="U61" s="152">
        <v>0</v>
      </c>
      <c r="V61" s="152">
        <f>ROUND(E61*U61,2)</f>
        <v>0</v>
      </c>
      <c r="W61" s="152"/>
      <c r="X61" s="152" t="s">
        <v>200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201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5">
      <c r="A62" s="150"/>
      <c r="B62" s="151"/>
      <c r="C62" s="177" t="s">
        <v>247</v>
      </c>
      <c r="D62" s="153"/>
      <c r="E62" s="154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47"/>
      <c r="Z62" s="147"/>
      <c r="AA62" s="147"/>
      <c r="AB62" s="147"/>
      <c r="AC62" s="147"/>
      <c r="AD62" s="147"/>
      <c r="AE62" s="147"/>
      <c r="AF62" s="147"/>
      <c r="AG62" s="147" t="s">
        <v>177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20.399999999999999" outlineLevel="1" x14ac:dyDescent="0.25">
      <c r="A63" s="150"/>
      <c r="B63" s="151"/>
      <c r="C63" s="177" t="s">
        <v>251</v>
      </c>
      <c r="D63" s="153"/>
      <c r="E63" s="154">
        <v>231.84</v>
      </c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47"/>
      <c r="Z63" s="147"/>
      <c r="AA63" s="147"/>
      <c r="AB63" s="147"/>
      <c r="AC63" s="147"/>
      <c r="AD63" s="147"/>
      <c r="AE63" s="147"/>
      <c r="AF63" s="147"/>
      <c r="AG63" s="147" t="s">
        <v>177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0.399999999999999" outlineLevel="1" x14ac:dyDescent="0.25">
      <c r="A64" s="169">
        <v>23</v>
      </c>
      <c r="B64" s="170" t="s">
        <v>252</v>
      </c>
      <c r="C64" s="178" t="s">
        <v>253</v>
      </c>
      <c r="D64" s="171" t="s">
        <v>180</v>
      </c>
      <c r="E64" s="172">
        <v>231.84</v>
      </c>
      <c r="F64" s="173"/>
      <c r="G64" s="174">
        <f>ROUND(E64*F64,2)</f>
        <v>0</v>
      </c>
      <c r="H64" s="152">
        <v>353.5</v>
      </c>
      <c r="I64" s="152">
        <f>ROUND(E64*H64,2)</f>
        <v>81955.44</v>
      </c>
      <c r="J64" s="152">
        <v>0</v>
      </c>
      <c r="K64" s="152">
        <f>ROUND(E64*J64,2)</f>
        <v>0</v>
      </c>
      <c r="L64" s="152">
        <v>15</v>
      </c>
      <c r="M64" s="152">
        <f>G64*(1+L64/100)</f>
        <v>0</v>
      </c>
      <c r="N64" s="152">
        <v>2.14E-3</v>
      </c>
      <c r="O64" s="152">
        <f>ROUND(E64*N64,2)</f>
        <v>0.5</v>
      </c>
      <c r="P64" s="152">
        <v>0</v>
      </c>
      <c r="Q64" s="152">
        <f>ROUND(E64*P64,2)</f>
        <v>0</v>
      </c>
      <c r="R64" s="152" t="s">
        <v>199</v>
      </c>
      <c r="S64" s="152" t="s">
        <v>172</v>
      </c>
      <c r="T64" s="152" t="s">
        <v>173</v>
      </c>
      <c r="U64" s="152">
        <v>0</v>
      </c>
      <c r="V64" s="152">
        <f>ROUND(E64*U64,2)</f>
        <v>0</v>
      </c>
      <c r="W64" s="152"/>
      <c r="X64" s="152" t="s">
        <v>200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201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5">
      <c r="A65" s="169">
        <v>24</v>
      </c>
      <c r="B65" s="170" t="s">
        <v>254</v>
      </c>
      <c r="C65" s="178" t="s">
        <v>255</v>
      </c>
      <c r="D65" s="171" t="s">
        <v>205</v>
      </c>
      <c r="E65" s="172">
        <v>0.77434999999999998</v>
      </c>
      <c r="F65" s="173"/>
      <c r="G65" s="174">
        <f>ROUND(E65*F65,2)</f>
        <v>0</v>
      </c>
      <c r="H65" s="152">
        <v>0</v>
      </c>
      <c r="I65" s="152">
        <f>ROUND(E65*H65,2)</f>
        <v>0</v>
      </c>
      <c r="J65" s="152">
        <v>993</v>
      </c>
      <c r="K65" s="152">
        <f>ROUND(E65*J65,2)</f>
        <v>768.93</v>
      </c>
      <c r="L65" s="152">
        <v>15</v>
      </c>
      <c r="M65" s="152">
        <f>G65*(1+L65/100)</f>
        <v>0</v>
      </c>
      <c r="N65" s="152">
        <v>0</v>
      </c>
      <c r="O65" s="152">
        <f>ROUND(E65*N65,2)</f>
        <v>0</v>
      </c>
      <c r="P65" s="152">
        <v>0</v>
      </c>
      <c r="Q65" s="152">
        <f>ROUND(E65*P65,2)</f>
        <v>0</v>
      </c>
      <c r="R65" s="152"/>
      <c r="S65" s="152" t="s">
        <v>172</v>
      </c>
      <c r="T65" s="152" t="s">
        <v>181</v>
      </c>
      <c r="U65" s="152">
        <v>1.831</v>
      </c>
      <c r="V65" s="152">
        <f>ROUND(E65*U65,2)</f>
        <v>1.42</v>
      </c>
      <c r="W65" s="152"/>
      <c r="X65" s="152" t="s">
        <v>206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207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x14ac:dyDescent="0.25">
      <c r="A66" s="156" t="s">
        <v>167</v>
      </c>
      <c r="B66" s="157" t="s">
        <v>114</v>
      </c>
      <c r="C66" s="175" t="s">
        <v>115</v>
      </c>
      <c r="D66" s="158"/>
      <c r="E66" s="159"/>
      <c r="F66" s="160"/>
      <c r="G66" s="161">
        <f>SUMIF(AG67:AG103,"&lt;&gt;NOR",G67:G103)</f>
        <v>0</v>
      </c>
      <c r="H66" s="155"/>
      <c r="I66" s="155">
        <f>SUM(I67:I103)</f>
        <v>67370.23000000001</v>
      </c>
      <c r="J66" s="155"/>
      <c r="K66" s="155">
        <f>SUM(K67:K103)</f>
        <v>155123.79999999999</v>
      </c>
      <c r="L66" s="155"/>
      <c r="M66" s="155">
        <f>SUM(M67:M103)</f>
        <v>0</v>
      </c>
      <c r="N66" s="155"/>
      <c r="O66" s="155">
        <f>SUM(O67:O103)</f>
        <v>0.37000000000000005</v>
      </c>
      <c r="P66" s="155"/>
      <c r="Q66" s="155">
        <f>SUM(Q67:Q103)</f>
        <v>0</v>
      </c>
      <c r="R66" s="155"/>
      <c r="S66" s="155"/>
      <c r="T66" s="155"/>
      <c r="U66" s="155"/>
      <c r="V66" s="155">
        <f>SUM(V67:V103)</f>
        <v>74.72999999999999</v>
      </c>
      <c r="W66" s="155"/>
      <c r="X66" s="155"/>
      <c r="AG66" t="s">
        <v>168</v>
      </c>
    </row>
    <row r="67" spans="1:60" ht="20.399999999999999" outlineLevel="1" x14ac:dyDescent="0.25">
      <c r="A67" s="169">
        <v>25</v>
      </c>
      <c r="B67" s="170" t="s">
        <v>114</v>
      </c>
      <c r="C67" s="178" t="s">
        <v>256</v>
      </c>
      <c r="D67" s="171"/>
      <c r="E67" s="172">
        <v>0</v>
      </c>
      <c r="F67" s="173"/>
      <c r="G67" s="174">
        <f>ROUND(E67*F67,2)</f>
        <v>0</v>
      </c>
      <c r="H67" s="152">
        <v>0</v>
      </c>
      <c r="I67" s="152">
        <f>ROUND(E67*H67,2)</f>
        <v>0</v>
      </c>
      <c r="J67" s="152">
        <v>0</v>
      </c>
      <c r="K67" s="152">
        <f>ROUND(E67*J67,2)</f>
        <v>0</v>
      </c>
      <c r="L67" s="152">
        <v>15</v>
      </c>
      <c r="M67" s="152">
        <f>G67*(1+L67/100)</f>
        <v>0</v>
      </c>
      <c r="N67" s="152">
        <v>0</v>
      </c>
      <c r="O67" s="152">
        <f>ROUND(E67*N67,2)</f>
        <v>0</v>
      </c>
      <c r="P67" s="152">
        <v>0</v>
      </c>
      <c r="Q67" s="152">
        <f>ROUND(E67*P67,2)</f>
        <v>0</v>
      </c>
      <c r="R67" s="152"/>
      <c r="S67" s="152" t="s">
        <v>234</v>
      </c>
      <c r="T67" s="152" t="s">
        <v>235</v>
      </c>
      <c r="U67" s="152">
        <v>0</v>
      </c>
      <c r="V67" s="152">
        <f>ROUND(E67*U67,2)</f>
        <v>0</v>
      </c>
      <c r="W67" s="152"/>
      <c r="X67" s="152" t="s">
        <v>174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175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20.399999999999999" outlineLevel="1" x14ac:dyDescent="0.25">
      <c r="A68" s="162">
        <v>26</v>
      </c>
      <c r="B68" s="163" t="s">
        <v>257</v>
      </c>
      <c r="C68" s="176" t="s">
        <v>258</v>
      </c>
      <c r="D68" s="164" t="s">
        <v>171</v>
      </c>
      <c r="E68" s="165">
        <v>7.75</v>
      </c>
      <c r="F68" s="166"/>
      <c r="G68" s="167">
        <f>ROUND(E68*F68,2)</f>
        <v>0</v>
      </c>
      <c r="H68" s="152">
        <v>0</v>
      </c>
      <c r="I68" s="152">
        <f>ROUND(E68*H68,2)</f>
        <v>0</v>
      </c>
      <c r="J68" s="152">
        <v>1170</v>
      </c>
      <c r="K68" s="152">
        <f>ROUND(E68*J68,2)</f>
        <v>9067.5</v>
      </c>
      <c r="L68" s="152">
        <v>15</v>
      </c>
      <c r="M68" s="152">
        <f>G68*(1+L68/100)</f>
        <v>0</v>
      </c>
      <c r="N68" s="152">
        <v>3.96E-3</v>
      </c>
      <c r="O68" s="152">
        <f>ROUND(E68*N68,2)</f>
        <v>0.03</v>
      </c>
      <c r="P68" s="152">
        <v>0</v>
      </c>
      <c r="Q68" s="152">
        <f>ROUND(E68*P68,2)</f>
        <v>0</v>
      </c>
      <c r="R68" s="152"/>
      <c r="S68" s="152" t="s">
        <v>234</v>
      </c>
      <c r="T68" s="152" t="s">
        <v>173</v>
      </c>
      <c r="U68" s="152">
        <v>1.32</v>
      </c>
      <c r="V68" s="152">
        <f>ROUND(E68*U68,2)</f>
        <v>10.23</v>
      </c>
      <c r="W68" s="152"/>
      <c r="X68" s="152" t="s">
        <v>174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175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50"/>
      <c r="B69" s="151"/>
      <c r="C69" s="177" t="s">
        <v>259</v>
      </c>
      <c r="D69" s="153"/>
      <c r="E69" s="154">
        <v>6</v>
      </c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47"/>
      <c r="Z69" s="147"/>
      <c r="AA69" s="147"/>
      <c r="AB69" s="147"/>
      <c r="AC69" s="147"/>
      <c r="AD69" s="147"/>
      <c r="AE69" s="147"/>
      <c r="AF69" s="147"/>
      <c r="AG69" s="147" t="s">
        <v>177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50"/>
      <c r="B70" s="151"/>
      <c r="C70" s="177" t="s">
        <v>260</v>
      </c>
      <c r="D70" s="153"/>
      <c r="E70" s="154">
        <v>1.75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47"/>
      <c r="Z70" s="147"/>
      <c r="AA70" s="147"/>
      <c r="AB70" s="147"/>
      <c r="AC70" s="147"/>
      <c r="AD70" s="147"/>
      <c r="AE70" s="147"/>
      <c r="AF70" s="147"/>
      <c r="AG70" s="147" t="s">
        <v>177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62">
        <v>27</v>
      </c>
      <c r="B71" s="163" t="s">
        <v>261</v>
      </c>
      <c r="C71" s="176" t="s">
        <v>262</v>
      </c>
      <c r="D71" s="164" t="s">
        <v>171</v>
      </c>
      <c r="E71" s="165">
        <v>10.275</v>
      </c>
      <c r="F71" s="166"/>
      <c r="G71" s="167">
        <f>ROUND(E71*F71,2)</f>
        <v>0</v>
      </c>
      <c r="H71" s="152">
        <v>247.87</v>
      </c>
      <c r="I71" s="152">
        <f>ROUND(E71*H71,2)</f>
        <v>2546.86</v>
      </c>
      <c r="J71" s="152">
        <v>347.13</v>
      </c>
      <c r="K71" s="152">
        <f>ROUND(E71*J71,2)</f>
        <v>3566.76</v>
      </c>
      <c r="L71" s="152">
        <v>15</v>
      </c>
      <c r="M71" s="152">
        <f>G71*(1+L71/100)</f>
        <v>0</v>
      </c>
      <c r="N71" s="152">
        <v>3.3700000000000002E-3</v>
      </c>
      <c r="O71" s="152">
        <f>ROUND(E71*N71,2)</f>
        <v>0.03</v>
      </c>
      <c r="P71" s="152">
        <v>0</v>
      </c>
      <c r="Q71" s="152">
        <f>ROUND(E71*P71,2)</f>
        <v>0</v>
      </c>
      <c r="R71" s="152"/>
      <c r="S71" s="152" t="s">
        <v>172</v>
      </c>
      <c r="T71" s="152" t="s">
        <v>173</v>
      </c>
      <c r="U71" s="152">
        <v>0.73</v>
      </c>
      <c r="V71" s="152">
        <f>ROUND(E71*U71,2)</f>
        <v>7.5</v>
      </c>
      <c r="W71" s="152"/>
      <c r="X71" s="152" t="s">
        <v>174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175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50"/>
      <c r="B72" s="151"/>
      <c r="C72" s="237" t="s">
        <v>263</v>
      </c>
      <c r="D72" s="238"/>
      <c r="E72" s="238"/>
      <c r="F72" s="238"/>
      <c r="G72" s="238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47"/>
      <c r="Z72" s="147"/>
      <c r="AA72" s="147"/>
      <c r="AB72" s="147"/>
      <c r="AC72" s="147"/>
      <c r="AD72" s="147"/>
      <c r="AE72" s="147"/>
      <c r="AF72" s="147"/>
      <c r="AG72" s="147" t="s">
        <v>187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50"/>
      <c r="B73" s="151"/>
      <c r="C73" s="177" t="s">
        <v>264</v>
      </c>
      <c r="D73" s="153"/>
      <c r="E73" s="154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47"/>
      <c r="Z73" s="147"/>
      <c r="AA73" s="147"/>
      <c r="AB73" s="147"/>
      <c r="AC73" s="147"/>
      <c r="AD73" s="147"/>
      <c r="AE73" s="147"/>
      <c r="AF73" s="147"/>
      <c r="AG73" s="147" t="s">
        <v>177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5">
      <c r="A74" s="150"/>
      <c r="B74" s="151"/>
      <c r="C74" s="177" t="s">
        <v>265</v>
      </c>
      <c r="D74" s="153"/>
      <c r="E74" s="154">
        <v>6.4749999999999996</v>
      </c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47"/>
      <c r="Z74" s="147"/>
      <c r="AA74" s="147"/>
      <c r="AB74" s="147"/>
      <c r="AC74" s="147"/>
      <c r="AD74" s="147"/>
      <c r="AE74" s="147"/>
      <c r="AF74" s="147"/>
      <c r="AG74" s="147" t="s">
        <v>177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5">
      <c r="A75" s="150"/>
      <c r="B75" s="151"/>
      <c r="C75" s="177" t="s">
        <v>266</v>
      </c>
      <c r="D75" s="153"/>
      <c r="E75" s="154">
        <v>3.8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47"/>
      <c r="Z75" s="147"/>
      <c r="AA75" s="147"/>
      <c r="AB75" s="147"/>
      <c r="AC75" s="147"/>
      <c r="AD75" s="147"/>
      <c r="AE75" s="147"/>
      <c r="AF75" s="147"/>
      <c r="AG75" s="147" t="s">
        <v>177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5">
      <c r="A76" s="162">
        <v>28</v>
      </c>
      <c r="B76" s="163" t="s">
        <v>267</v>
      </c>
      <c r="C76" s="176" t="s">
        <v>268</v>
      </c>
      <c r="D76" s="164" t="s">
        <v>171</v>
      </c>
      <c r="E76" s="165">
        <v>11.7</v>
      </c>
      <c r="F76" s="166"/>
      <c r="G76" s="167">
        <f>ROUND(E76*F76,2)</f>
        <v>0</v>
      </c>
      <c r="H76" s="152">
        <v>0</v>
      </c>
      <c r="I76" s="152">
        <f>ROUND(E76*H76,2)</f>
        <v>0</v>
      </c>
      <c r="J76" s="152">
        <v>780</v>
      </c>
      <c r="K76" s="152">
        <f>ROUND(E76*J76,2)</f>
        <v>9126</v>
      </c>
      <c r="L76" s="152">
        <v>15</v>
      </c>
      <c r="M76" s="152">
        <f>G76*(1+L76/100)</f>
        <v>0</v>
      </c>
      <c r="N76" s="152">
        <v>3.3700000000000002E-3</v>
      </c>
      <c r="O76" s="152">
        <f>ROUND(E76*N76,2)</f>
        <v>0.04</v>
      </c>
      <c r="P76" s="152">
        <v>0</v>
      </c>
      <c r="Q76" s="152">
        <f>ROUND(E76*P76,2)</f>
        <v>0</v>
      </c>
      <c r="R76" s="152"/>
      <c r="S76" s="152" t="s">
        <v>234</v>
      </c>
      <c r="T76" s="152" t="s">
        <v>235</v>
      </c>
      <c r="U76" s="152">
        <v>0.73</v>
      </c>
      <c r="V76" s="152">
        <f>ROUND(E76*U76,2)</f>
        <v>8.5399999999999991</v>
      </c>
      <c r="W76" s="152"/>
      <c r="X76" s="152" t="s">
        <v>174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175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50"/>
      <c r="B77" s="151"/>
      <c r="C77" s="237" t="s">
        <v>263</v>
      </c>
      <c r="D77" s="238"/>
      <c r="E77" s="238"/>
      <c r="F77" s="238"/>
      <c r="G77" s="238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47"/>
      <c r="Z77" s="147"/>
      <c r="AA77" s="147"/>
      <c r="AB77" s="147"/>
      <c r="AC77" s="147"/>
      <c r="AD77" s="147"/>
      <c r="AE77" s="147"/>
      <c r="AF77" s="147"/>
      <c r="AG77" s="147" t="s">
        <v>187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5">
      <c r="A78" s="150"/>
      <c r="B78" s="151"/>
      <c r="C78" s="177" t="s">
        <v>269</v>
      </c>
      <c r="D78" s="153"/>
      <c r="E78" s="154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47"/>
      <c r="Z78" s="147"/>
      <c r="AA78" s="147"/>
      <c r="AB78" s="147"/>
      <c r="AC78" s="147"/>
      <c r="AD78" s="147"/>
      <c r="AE78" s="147"/>
      <c r="AF78" s="147"/>
      <c r="AG78" s="147" t="s">
        <v>177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50"/>
      <c r="B79" s="151"/>
      <c r="C79" s="177" t="s">
        <v>270</v>
      </c>
      <c r="D79" s="153"/>
      <c r="E79" s="154">
        <v>6.3</v>
      </c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47"/>
      <c r="Z79" s="147"/>
      <c r="AA79" s="147"/>
      <c r="AB79" s="147"/>
      <c r="AC79" s="147"/>
      <c r="AD79" s="147"/>
      <c r="AE79" s="147"/>
      <c r="AF79" s="147"/>
      <c r="AG79" s="147" t="s">
        <v>177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5">
      <c r="A80" s="150"/>
      <c r="B80" s="151"/>
      <c r="C80" s="177" t="s">
        <v>271</v>
      </c>
      <c r="D80" s="153"/>
      <c r="E80" s="154">
        <v>5.4</v>
      </c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47"/>
      <c r="Z80" s="147"/>
      <c r="AA80" s="147"/>
      <c r="AB80" s="147"/>
      <c r="AC80" s="147"/>
      <c r="AD80" s="147"/>
      <c r="AE80" s="147"/>
      <c r="AF80" s="147"/>
      <c r="AG80" s="147" t="s">
        <v>177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5">
      <c r="A81" s="162">
        <v>29</v>
      </c>
      <c r="B81" s="163" t="s">
        <v>272</v>
      </c>
      <c r="C81" s="176" t="s">
        <v>273</v>
      </c>
      <c r="D81" s="164" t="s">
        <v>171</v>
      </c>
      <c r="E81" s="165">
        <v>38.5</v>
      </c>
      <c r="F81" s="166"/>
      <c r="G81" s="167">
        <f>ROUND(E81*F81,2)</f>
        <v>0</v>
      </c>
      <c r="H81" s="152">
        <v>0</v>
      </c>
      <c r="I81" s="152">
        <f>ROUND(E81*H81,2)</f>
        <v>0</v>
      </c>
      <c r="J81" s="152">
        <v>430</v>
      </c>
      <c r="K81" s="152">
        <f>ROUND(E81*J81,2)</f>
        <v>16555</v>
      </c>
      <c r="L81" s="152">
        <v>15</v>
      </c>
      <c r="M81" s="152">
        <f>G81*(1+L81/100)</f>
        <v>0</v>
      </c>
      <c r="N81" s="152">
        <v>0</v>
      </c>
      <c r="O81" s="152">
        <f>ROUND(E81*N81,2)</f>
        <v>0</v>
      </c>
      <c r="P81" s="152">
        <v>0</v>
      </c>
      <c r="Q81" s="152">
        <f>ROUND(E81*P81,2)</f>
        <v>0</v>
      </c>
      <c r="R81" s="152"/>
      <c r="S81" s="152" t="s">
        <v>234</v>
      </c>
      <c r="T81" s="152" t="s">
        <v>235</v>
      </c>
      <c r="U81" s="152">
        <v>0</v>
      </c>
      <c r="V81" s="152">
        <f>ROUND(E81*U81,2)</f>
        <v>0</v>
      </c>
      <c r="W81" s="152"/>
      <c r="X81" s="152" t="s">
        <v>174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175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50"/>
      <c r="B82" s="151"/>
      <c r="C82" s="177" t="s">
        <v>274</v>
      </c>
      <c r="D82" s="153"/>
      <c r="E82" s="154">
        <v>38.5</v>
      </c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47"/>
      <c r="Z82" s="147"/>
      <c r="AA82" s="147"/>
      <c r="AB82" s="147"/>
      <c r="AC82" s="147"/>
      <c r="AD82" s="147"/>
      <c r="AE82" s="147"/>
      <c r="AF82" s="147"/>
      <c r="AG82" s="147" t="s">
        <v>177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0.399999999999999" outlineLevel="1" x14ac:dyDescent="0.25">
      <c r="A83" s="162">
        <v>30</v>
      </c>
      <c r="B83" s="163" t="s">
        <v>275</v>
      </c>
      <c r="C83" s="176" t="s">
        <v>276</v>
      </c>
      <c r="D83" s="164" t="s">
        <v>171</v>
      </c>
      <c r="E83" s="165">
        <v>51.75</v>
      </c>
      <c r="F83" s="166"/>
      <c r="G83" s="167">
        <f>ROUND(E83*F83,2)</f>
        <v>0</v>
      </c>
      <c r="H83" s="152">
        <v>463.23</v>
      </c>
      <c r="I83" s="152">
        <f>ROUND(E83*H83,2)</f>
        <v>23972.15</v>
      </c>
      <c r="J83" s="152">
        <v>255.77</v>
      </c>
      <c r="K83" s="152">
        <f>ROUND(E83*J83,2)</f>
        <v>13236.1</v>
      </c>
      <c r="L83" s="152">
        <v>15</v>
      </c>
      <c r="M83" s="152">
        <f>G83*(1+L83/100)</f>
        <v>0</v>
      </c>
      <c r="N83" s="152">
        <v>2.6099999999999999E-3</v>
      </c>
      <c r="O83" s="152">
        <f>ROUND(E83*N83,2)</f>
        <v>0.14000000000000001</v>
      </c>
      <c r="P83" s="152">
        <v>0</v>
      </c>
      <c r="Q83" s="152">
        <f>ROUND(E83*P83,2)</f>
        <v>0</v>
      </c>
      <c r="R83" s="152"/>
      <c r="S83" s="152" t="s">
        <v>172</v>
      </c>
      <c r="T83" s="152" t="s">
        <v>173</v>
      </c>
      <c r="U83" s="152">
        <v>0.48</v>
      </c>
      <c r="V83" s="152">
        <f>ROUND(E83*U83,2)</f>
        <v>24.84</v>
      </c>
      <c r="W83" s="152"/>
      <c r="X83" s="152" t="s">
        <v>174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277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5">
      <c r="A84" s="150"/>
      <c r="B84" s="151"/>
      <c r="C84" s="237" t="s">
        <v>278</v>
      </c>
      <c r="D84" s="238"/>
      <c r="E84" s="238"/>
      <c r="F84" s="238"/>
      <c r="G84" s="238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47"/>
      <c r="Z84" s="147"/>
      <c r="AA84" s="147"/>
      <c r="AB84" s="147"/>
      <c r="AC84" s="147"/>
      <c r="AD84" s="147"/>
      <c r="AE84" s="147"/>
      <c r="AF84" s="147"/>
      <c r="AG84" s="147" t="s">
        <v>187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50"/>
      <c r="B85" s="151"/>
      <c r="C85" s="177" t="s">
        <v>279</v>
      </c>
      <c r="D85" s="153"/>
      <c r="E85" s="154">
        <v>40.75</v>
      </c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47"/>
      <c r="Z85" s="147"/>
      <c r="AA85" s="147"/>
      <c r="AB85" s="147"/>
      <c r="AC85" s="147"/>
      <c r="AD85" s="147"/>
      <c r="AE85" s="147"/>
      <c r="AF85" s="147"/>
      <c r="AG85" s="147" t="s">
        <v>177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50"/>
      <c r="B86" s="151"/>
      <c r="C86" s="177" t="s">
        <v>280</v>
      </c>
      <c r="D86" s="153"/>
      <c r="E86" s="154">
        <v>11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47"/>
      <c r="Z86" s="147"/>
      <c r="AA86" s="147"/>
      <c r="AB86" s="147"/>
      <c r="AC86" s="147"/>
      <c r="AD86" s="147"/>
      <c r="AE86" s="147"/>
      <c r="AF86" s="147"/>
      <c r="AG86" s="147" t="s">
        <v>177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69">
        <v>31</v>
      </c>
      <c r="B87" s="170" t="s">
        <v>281</v>
      </c>
      <c r="C87" s="178" t="s">
        <v>282</v>
      </c>
      <c r="D87" s="171" t="s">
        <v>171</v>
      </c>
      <c r="E87" s="172">
        <v>7</v>
      </c>
      <c r="F87" s="173"/>
      <c r="G87" s="174">
        <f>ROUND(E87*F87,2)</f>
        <v>0</v>
      </c>
      <c r="H87" s="152">
        <v>0</v>
      </c>
      <c r="I87" s="152">
        <f>ROUND(E87*H87,2)</f>
        <v>0</v>
      </c>
      <c r="J87" s="152">
        <v>940</v>
      </c>
      <c r="K87" s="152">
        <f>ROUND(E87*J87,2)</f>
        <v>6580</v>
      </c>
      <c r="L87" s="152">
        <v>15</v>
      </c>
      <c r="M87" s="152">
        <f>G87*(1+L87/100)</f>
        <v>0</v>
      </c>
      <c r="N87" s="152">
        <v>0</v>
      </c>
      <c r="O87" s="152">
        <f>ROUND(E87*N87,2)</f>
        <v>0</v>
      </c>
      <c r="P87" s="152">
        <v>0</v>
      </c>
      <c r="Q87" s="152">
        <f>ROUND(E87*P87,2)</f>
        <v>0</v>
      </c>
      <c r="R87" s="152"/>
      <c r="S87" s="152" t="s">
        <v>234</v>
      </c>
      <c r="T87" s="152" t="s">
        <v>235</v>
      </c>
      <c r="U87" s="152">
        <v>0</v>
      </c>
      <c r="V87" s="152">
        <f>ROUND(E87*U87,2)</f>
        <v>0</v>
      </c>
      <c r="W87" s="152"/>
      <c r="X87" s="152" t="s">
        <v>174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175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62">
        <v>32</v>
      </c>
      <c r="B88" s="163" t="s">
        <v>283</v>
      </c>
      <c r="C88" s="176" t="s">
        <v>284</v>
      </c>
      <c r="D88" s="164" t="s">
        <v>171</v>
      </c>
      <c r="E88" s="165">
        <v>32.5</v>
      </c>
      <c r="F88" s="166"/>
      <c r="G88" s="167">
        <f>ROUND(E88*F88,2)</f>
        <v>0</v>
      </c>
      <c r="H88" s="152">
        <v>710.8</v>
      </c>
      <c r="I88" s="152">
        <f>ROUND(E88*H88,2)</f>
        <v>23101</v>
      </c>
      <c r="J88" s="152">
        <v>212.2</v>
      </c>
      <c r="K88" s="152">
        <f>ROUND(E88*J88,2)</f>
        <v>6896.5</v>
      </c>
      <c r="L88" s="152">
        <v>15</v>
      </c>
      <c r="M88" s="152">
        <f>G88*(1+L88/100)</f>
        <v>0</v>
      </c>
      <c r="N88" s="152">
        <v>2.4599999999999999E-3</v>
      </c>
      <c r="O88" s="152">
        <f>ROUND(E88*N88,2)</f>
        <v>0.08</v>
      </c>
      <c r="P88" s="152">
        <v>0</v>
      </c>
      <c r="Q88" s="152">
        <f>ROUND(E88*P88,2)</f>
        <v>0</v>
      </c>
      <c r="R88" s="152"/>
      <c r="S88" s="152" t="s">
        <v>172</v>
      </c>
      <c r="T88" s="152" t="s">
        <v>173</v>
      </c>
      <c r="U88" s="152">
        <v>0.36</v>
      </c>
      <c r="V88" s="152">
        <f>ROUND(E88*U88,2)</f>
        <v>11.7</v>
      </c>
      <c r="W88" s="152"/>
      <c r="X88" s="152" t="s">
        <v>174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277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0"/>
      <c r="B89" s="151"/>
      <c r="C89" s="237" t="s">
        <v>285</v>
      </c>
      <c r="D89" s="238"/>
      <c r="E89" s="238"/>
      <c r="F89" s="238"/>
      <c r="G89" s="238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47"/>
      <c r="Z89" s="147"/>
      <c r="AA89" s="147"/>
      <c r="AB89" s="147"/>
      <c r="AC89" s="147"/>
      <c r="AD89" s="147"/>
      <c r="AE89" s="147"/>
      <c r="AF89" s="147"/>
      <c r="AG89" s="147" t="s">
        <v>187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50"/>
      <c r="B90" s="151"/>
      <c r="C90" s="177" t="s">
        <v>286</v>
      </c>
      <c r="D90" s="153"/>
      <c r="E90" s="154">
        <v>32.5</v>
      </c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47"/>
      <c r="Z90" s="147"/>
      <c r="AA90" s="147"/>
      <c r="AB90" s="147"/>
      <c r="AC90" s="147"/>
      <c r="AD90" s="147"/>
      <c r="AE90" s="147"/>
      <c r="AF90" s="147"/>
      <c r="AG90" s="147" t="s">
        <v>177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20.399999999999999" outlineLevel="1" x14ac:dyDescent="0.25">
      <c r="A91" s="162">
        <v>33</v>
      </c>
      <c r="B91" s="163" t="s">
        <v>287</v>
      </c>
      <c r="C91" s="176" t="s">
        <v>288</v>
      </c>
      <c r="D91" s="164" t="s">
        <v>180</v>
      </c>
      <c r="E91" s="165">
        <v>49</v>
      </c>
      <c r="F91" s="166"/>
      <c r="G91" s="167">
        <f>ROUND(E91*F91,2)</f>
        <v>0</v>
      </c>
      <c r="H91" s="152">
        <v>0</v>
      </c>
      <c r="I91" s="152">
        <f>ROUND(E91*H91,2)</f>
        <v>0</v>
      </c>
      <c r="J91" s="152">
        <v>1450</v>
      </c>
      <c r="K91" s="152">
        <f>ROUND(E91*J91,2)</f>
        <v>71050</v>
      </c>
      <c r="L91" s="152">
        <v>15</v>
      </c>
      <c r="M91" s="152">
        <f>G91*(1+L91/100)</f>
        <v>0</v>
      </c>
      <c r="N91" s="152">
        <v>0</v>
      </c>
      <c r="O91" s="152">
        <f>ROUND(E91*N91,2)</f>
        <v>0</v>
      </c>
      <c r="P91" s="152">
        <v>0</v>
      </c>
      <c r="Q91" s="152">
        <f>ROUND(E91*P91,2)</f>
        <v>0</v>
      </c>
      <c r="R91" s="152"/>
      <c r="S91" s="152" t="s">
        <v>234</v>
      </c>
      <c r="T91" s="152" t="s">
        <v>235</v>
      </c>
      <c r="U91" s="152">
        <v>0</v>
      </c>
      <c r="V91" s="152">
        <f>ROUND(E91*U91,2)</f>
        <v>0</v>
      </c>
      <c r="W91" s="152"/>
      <c r="X91" s="152" t="s">
        <v>174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175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50"/>
      <c r="B92" s="151"/>
      <c r="C92" s="177" t="s">
        <v>289</v>
      </c>
      <c r="D92" s="153"/>
      <c r="E92" s="154">
        <v>4</v>
      </c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47"/>
      <c r="Z92" s="147"/>
      <c r="AA92" s="147"/>
      <c r="AB92" s="147"/>
      <c r="AC92" s="147"/>
      <c r="AD92" s="147"/>
      <c r="AE92" s="147"/>
      <c r="AF92" s="147"/>
      <c r="AG92" s="147" t="s">
        <v>177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5">
      <c r="A93" s="150"/>
      <c r="B93" s="151"/>
      <c r="C93" s="177" t="s">
        <v>290</v>
      </c>
      <c r="D93" s="153"/>
      <c r="E93" s="154">
        <v>45</v>
      </c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47"/>
      <c r="Z93" s="147"/>
      <c r="AA93" s="147"/>
      <c r="AB93" s="147"/>
      <c r="AC93" s="147"/>
      <c r="AD93" s="147"/>
      <c r="AE93" s="147"/>
      <c r="AF93" s="147"/>
      <c r="AG93" s="147" t="s">
        <v>177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20.399999999999999" outlineLevel="1" x14ac:dyDescent="0.25">
      <c r="A94" s="169">
        <v>34</v>
      </c>
      <c r="B94" s="170" t="s">
        <v>291</v>
      </c>
      <c r="C94" s="178" t="s">
        <v>292</v>
      </c>
      <c r="D94" s="171" t="s">
        <v>180</v>
      </c>
      <c r="E94" s="172">
        <v>49</v>
      </c>
      <c r="F94" s="173"/>
      <c r="G94" s="174">
        <f>ROUND(E94*F94,2)</f>
        <v>0</v>
      </c>
      <c r="H94" s="152">
        <v>0</v>
      </c>
      <c r="I94" s="152">
        <f>ROUND(E94*H94,2)</f>
        <v>0</v>
      </c>
      <c r="J94" s="152">
        <v>158</v>
      </c>
      <c r="K94" s="152">
        <f>ROUND(E94*J94,2)</f>
        <v>7742</v>
      </c>
      <c r="L94" s="152">
        <v>15</v>
      </c>
      <c r="M94" s="152">
        <f>G94*(1+L94/100)</f>
        <v>0</v>
      </c>
      <c r="N94" s="152">
        <v>0</v>
      </c>
      <c r="O94" s="152">
        <f>ROUND(E94*N94,2)</f>
        <v>0</v>
      </c>
      <c r="P94" s="152">
        <v>0</v>
      </c>
      <c r="Q94" s="152">
        <f>ROUND(E94*P94,2)</f>
        <v>0</v>
      </c>
      <c r="R94" s="152"/>
      <c r="S94" s="152" t="s">
        <v>234</v>
      </c>
      <c r="T94" s="152" t="s">
        <v>235</v>
      </c>
      <c r="U94" s="152">
        <v>0</v>
      </c>
      <c r="V94" s="152">
        <f>ROUND(E94*U94,2)</f>
        <v>0</v>
      </c>
      <c r="W94" s="152"/>
      <c r="X94" s="152" t="s">
        <v>174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175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69">
        <v>35</v>
      </c>
      <c r="B95" s="170" t="s">
        <v>293</v>
      </c>
      <c r="C95" s="178" t="s">
        <v>294</v>
      </c>
      <c r="D95" s="171" t="s">
        <v>295</v>
      </c>
      <c r="E95" s="172">
        <v>4</v>
      </c>
      <c r="F95" s="173"/>
      <c r="G95" s="174">
        <f>ROUND(E95*F95,2)</f>
        <v>0</v>
      </c>
      <c r="H95" s="152">
        <v>471.93</v>
      </c>
      <c r="I95" s="152">
        <f>ROUND(E95*H95,2)</f>
        <v>1887.72</v>
      </c>
      <c r="J95" s="152">
        <v>127.07</v>
      </c>
      <c r="K95" s="152">
        <f>ROUND(E95*J95,2)</f>
        <v>508.28</v>
      </c>
      <c r="L95" s="152">
        <v>15</v>
      </c>
      <c r="M95" s="152">
        <f>G95*(1+L95/100)</f>
        <v>0</v>
      </c>
      <c r="N95" s="152">
        <v>3.1E-4</v>
      </c>
      <c r="O95" s="152">
        <f>ROUND(E95*N95,2)</f>
        <v>0</v>
      </c>
      <c r="P95" s="152">
        <v>0</v>
      </c>
      <c r="Q95" s="152">
        <f>ROUND(E95*P95,2)</f>
        <v>0</v>
      </c>
      <c r="R95" s="152"/>
      <c r="S95" s="152" t="s">
        <v>234</v>
      </c>
      <c r="T95" s="152" t="s">
        <v>235</v>
      </c>
      <c r="U95" s="152">
        <v>0.23799999999999999</v>
      </c>
      <c r="V95" s="152">
        <f>ROUND(E95*U95,2)</f>
        <v>0.95</v>
      </c>
      <c r="W95" s="152"/>
      <c r="X95" s="152" t="s">
        <v>174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277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5">
      <c r="A96" s="162">
        <v>36</v>
      </c>
      <c r="B96" s="163" t="s">
        <v>296</v>
      </c>
      <c r="C96" s="176" t="s">
        <v>297</v>
      </c>
      <c r="D96" s="164" t="s">
        <v>298</v>
      </c>
      <c r="E96" s="165">
        <v>2</v>
      </c>
      <c r="F96" s="166"/>
      <c r="G96" s="167">
        <f>ROUND(E96*F96,2)</f>
        <v>0</v>
      </c>
      <c r="H96" s="152">
        <v>2500</v>
      </c>
      <c r="I96" s="152">
        <f>ROUND(E96*H96,2)</f>
        <v>5000</v>
      </c>
      <c r="J96" s="152">
        <v>350</v>
      </c>
      <c r="K96" s="152">
        <f>ROUND(E96*J96,2)</f>
        <v>700</v>
      </c>
      <c r="L96" s="152">
        <v>15</v>
      </c>
      <c r="M96" s="152">
        <f>G96*(1+L96/100)</f>
        <v>0</v>
      </c>
      <c r="N96" s="152">
        <v>2.99E-3</v>
      </c>
      <c r="O96" s="152">
        <f>ROUND(E96*N96,2)</f>
        <v>0.01</v>
      </c>
      <c r="P96" s="152">
        <v>0</v>
      </c>
      <c r="Q96" s="152">
        <f>ROUND(E96*P96,2)</f>
        <v>0</v>
      </c>
      <c r="R96" s="152"/>
      <c r="S96" s="152" t="s">
        <v>234</v>
      </c>
      <c r="T96" s="152" t="s">
        <v>235</v>
      </c>
      <c r="U96" s="152">
        <v>0.87</v>
      </c>
      <c r="V96" s="152">
        <f>ROUND(E96*U96,2)</f>
        <v>1.74</v>
      </c>
      <c r="W96" s="152"/>
      <c r="X96" s="152" t="s">
        <v>174</v>
      </c>
      <c r="Y96" s="147"/>
      <c r="Z96" s="147"/>
      <c r="AA96" s="147"/>
      <c r="AB96" s="147"/>
      <c r="AC96" s="147"/>
      <c r="AD96" s="147"/>
      <c r="AE96" s="147"/>
      <c r="AF96" s="147"/>
      <c r="AG96" s="147" t="s">
        <v>277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5">
      <c r="A97" s="150"/>
      <c r="B97" s="151"/>
      <c r="C97" s="237" t="s">
        <v>263</v>
      </c>
      <c r="D97" s="238"/>
      <c r="E97" s="238"/>
      <c r="F97" s="238"/>
      <c r="G97" s="238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47"/>
      <c r="Z97" s="147"/>
      <c r="AA97" s="147"/>
      <c r="AB97" s="147"/>
      <c r="AC97" s="147"/>
      <c r="AD97" s="147"/>
      <c r="AE97" s="147"/>
      <c r="AF97" s="147"/>
      <c r="AG97" s="147" t="s">
        <v>187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0.399999999999999" outlineLevel="1" x14ac:dyDescent="0.25">
      <c r="A98" s="162">
        <v>37</v>
      </c>
      <c r="B98" s="163" t="s">
        <v>299</v>
      </c>
      <c r="C98" s="176" t="s">
        <v>300</v>
      </c>
      <c r="D98" s="164" t="s">
        <v>171</v>
      </c>
      <c r="E98" s="165">
        <v>12.5</v>
      </c>
      <c r="F98" s="166"/>
      <c r="G98" s="167">
        <f>ROUND(E98*F98,2)</f>
        <v>0</v>
      </c>
      <c r="H98" s="152">
        <v>869</v>
      </c>
      <c r="I98" s="152">
        <f>ROUND(E98*H98,2)</f>
        <v>10862.5</v>
      </c>
      <c r="J98" s="152">
        <v>108</v>
      </c>
      <c r="K98" s="152">
        <f>ROUND(E98*J98,2)</f>
        <v>1350</v>
      </c>
      <c r="L98" s="152">
        <v>15</v>
      </c>
      <c r="M98" s="152">
        <f>G98*(1+L98/100)</f>
        <v>0</v>
      </c>
      <c r="N98" s="152">
        <v>1.41E-3</v>
      </c>
      <c r="O98" s="152">
        <f>ROUND(E98*N98,2)</f>
        <v>0.02</v>
      </c>
      <c r="P98" s="152">
        <v>0</v>
      </c>
      <c r="Q98" s="152">
        <f>ROUND(E98*P98,2)</f>
        <v>0</v>
      </c>
      <c r="R98" s="152"/>
      <c r="S98" s="152" t="s">
        <v>234</v>
      </c>
      <c r="T98" s="152" t="s">
        <v>235</v>
      </c>
      <c r="U98" s="152">
        <v>0.19</v>
      </c>
      <c r="V98" s="152">
        <f>ROUND(E98*U98,2)</f>
        <v>2.38</v>
      </c>
      <c r="W98" s="152"/>
      <c r="X98" s="152" t="s">
        <v>174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277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5">
      <c r="A99" s="150"/>
      <c r="B99" s="151"/>
      <c r="C99" s="237" t="s">
        <v>301</v>
      </c>
      <c r="D99" s="238"/>
      <c r="E99" s="238"/>
      <c r="F99" s="238"/>
      <c r="G99" s="238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47"/>
      <c r="Z99" s="147"/>
      <c r="AA99" s="147"/>
      <c r="AB99" s="147"/>
      <c r="AC99" s="147"/>
      <c r="AD99" s="147"/>
      <c r="AE99" s="147"/>
      <c r="AF99" s="147"/>
      <c r="AG99" s="147" t="s">
        <v>187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5">
      <c r="A100" s="162">
        <v>38</v>
      </c>
      <c r="B100" s="163" t="s">
        <v>302</v>
      </c>
      <c r="C100" s="176" t="s">
        <v>303</v>
      </c>
      <c r="D100" s="164" t="s">
        <v>171</v>
      </c>
      <c r="E100" s="165">
        <v>7</v>
      </c>
      <c r="F100" s="166"/>
      <c r="G100" s="167">
        <f>ROUND(E100*F100,2)</f>
        <v>0</v>
      </c>
      <c r="H100" s="152">
        <v>0</v>
      </c>
      <c r="I100" s="152">
        <f>ROUND(E100*H100,2)</f>
        <v>0</v>
      </c>
      <c r="J100" s="152">
        <v>960</v>
      </c>
      <c r="K100" s="152">
        <f>ROUND(E100*J100,2)</f>
        <v>6720</v>
      </c>
      <c r="L100" s="152">
        <v>15</v>
      </c>
      <c r="M100" s="152">
        <f>G100*(1+L100/100)</f>
        <v>0</v>
      </c>
      <c r="N100" s="152">
        <v>3.3700000000000002E-3</v>
      </c>
      <c r="O100" s="152">
        <f>ROUND(E100*N100,2)</f>
        <v>0.02</v>
      </c>
      <c r="P100" s="152">
        <v>0</v>
      </c>
      <c r="Q100" s="152">
        <f>ROUND(E100*P100,2)</f>
        <v>0</v>
      </c>
      <c r="R100" s="152"/>
      <c r="S100" s="152" t="s">
        <v>234</v>
      </c>
      <c r="T100" s="152" t="s">
        <v>235</v>
      </c>
      <c r="U100" s="152">
        <v>0.72509999999999997</v>
      </c>
      <c r="V100" s="152">
        <f>ROUND(E100*U100,2)</f>
        <v>5.08</v>
      </c>
      <c r="W100" s="152"/>
      <c r="X100" s="152" t="s">
        <v>174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175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50"/>
      <c r="B101" s="151"/>
      <c r="C101" s="237" t="s">
        <v>263</v>
      </c>
      <c r="D101" s="238"/>
      <c r="E101" s="238"/>
      <c r="F101" s="238"/>
      <c r="G101" s="238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47"/>
      <c r="Z101" s="147"/>
      <c r="AA101" s="147"/>
      <c r="AB101" s="147"/>
      <c r="AC101" s="147"/>
      <c r="AD101" s="147"/>
      <c r="AE101" s="147"/>
      <c r="AF101" s="147"/>
      <c r="AG101" s="147" t="s">
        <v>187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5">
      <c r="A102" s="169">
        <v>39</v>
      </c>
      <c r="B102" s="170" t="s">
        <v>304</v>
      </c>
      <c r="C102" s="178" t="s">
        <v>305</v>
      </c>
      <c r="D102" s="171" t="s">
        <v>171</v>
      </c>
      <c r="E102" s="172">
        <v>3</v>
      </c>
      <c r="F102" s="173"/>
      <c r="G102" s="174">
        <f>ROUND(E102*F102,2)</f>
        <v>0</v>
      </c>
      <c r="H102" s="152">
        <v>0</v>
      </c>
      <c r="I102" s="152">
        <f>ROUND(E102*H102,2)</f>
        <v>0</v>
      </c>
      <c r="J102" s="152">
        <v>430</v>
      </c>
      <c r="K102" s="152">
        <f>ROUND(E102*J102,2)</f>
        <v>1290</v>
      </c>
      <c r="L102" s="152">
        <v>15</v>
      </c>
      <c r="M102" s="152">
        <f>G102*(1+L102/100)</f>
        <v>0</v>
      </c>
      <c r="N102" s="152">
        <v>0</v>
      </c>
      <c r="O102" s="152">
        <f>ROUND(E102*N102,2)</f>
        <v>0</v>
      </c>
      <c r="P102" s="152">
        <v>0</v>
      </c>
      <c r="Q102" s="152">
        <f>ROUND(E102*P102,2)</f>
        <v>0</v>
      </c>
      <c r="R102" s="152"/>
      <c r="S102" s="152" t="s">
        <v>234</v>
      </c>
      <c r="T102" s="152" t="s">
        <v>235</v>
      </c>
      <c r="U102" s="152">
        <v>0</v>
      </c>
      <c r="V102" s="152">
        <f>ROUND(E102*U102,2)</f>
        <v>0</v>
      </c>
      <c r="W102" s="152"/>
      <c r="X102" s="152" t="s">
        <v>174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175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5">
      <c r="A103" s="162">
        <v>40</v>
      </c>
      <c r="B103" s="163" t="s">
        <v>306</v>
      </c>
      <c r="C103" s="176" t="s">
        <v>307</v>
      </c>
      <c r="D103" s="164" t="s">
        <v>205</v>
      </c>
      <c r="E103" s="165">
        <v>0.36820000000000003</v>
      </c>
      <c r="F103" s="166"/>
      <c r="G103" s="167">
        <f>ROUND(E103*F103,2)</f>
        <v>0</v>
      </c>
      <c r="H103" s="152">
        <v>0</v>
      </c>
      <c r="I103" s="152">
        <f>ROUND(E103*H103,2)</f>
        <v>0</v>
      </c>
      <c r="J103" s="152">
        <v>1998</v>
      </c>
      <c r="K103" s="152">
        <f>ROUND(E103*J103,2)</f>
        <v>735.66</v>
      </c>
      <c r="L103" s="152">
        <v>15</v>
      </c>
      <c r="M103" s="152">
        <f>G103*(1+L103/100)</f>
        <v>0</v>
      </c>
      <c r="N103" s="152">
        <v>0</v>
      </c>
      <c r="O103" s="152">
        <f>ROUND(E103*N103,2)</f>
        <v>0</v>
      </c>
      <c r="P103" s="152">
        <v>0</v>
      </c>
      <c r="Q103" s="152">
        <f>ROUND(E103*P103,2)</f>
        <v>0</v>
      </c>
      <c r="R103" s="152"/>
      <c r="S103" s="152" t="s">
        <v>172</v>
      </c>
      <c r="T103" s="152" t="s">
        <v>173</v>
      </c>
      <c r="U103" s="152">
        <v>4.82</v>
      </c>
      <c r="V103" s="152">
        <f>ROUND(E103*U103,2)</f>
        <v>1.77</v>
      </c>
      <c r="W103" s="152"/>
      <c r="X103" s="152" t="s">
        <v>206</v>
      </c>
      <c r="Y103" s="147"/>
      <c r="Z103" s="147"/>
      <c r="AA103" s="147"/>
      <c r="AB103" s="147"/>
      <c r="AC103" s="147"/>
      <c r="AD103" s="147"/>
      <c r="AE103" s="147"/>
      <c r="AF103" s="147"/>
      <c r="AG103" s="147" t="s">
        <v>207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x14ac:dyDescent="0.25">
      <c r="A104" s="3"/>
      <c r="B104" s="4"/>
      <c r="C104" s="179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E104">
        <v>15</v>
      </c>
      <c r="AF104">
        <v>21</v>
      </c>
      <c r="AG104" t="s">
        <v>154</v>
      </c>
    </row>
    <row r="105" spans="1:60" x14ac:dyDescent="0.25">
      <c r="C105" s="180"/>
      <c r="D105" s="10"/>
      <c r="AG105" t="s">
        <v>308</v>
      </c>
    </row>
    <row r="106" spans="1:60" x14ac:dyDescent="0.25">
      <c r="D106" s="10"/>
    </row>
    <row r="107" spans="1:60" x14ac:dyDescent="0.25">
      <c r="D107" s="10"/>
    </row>
    <row r="108" spans="1:60" x14ac:dyDescent="0.25">
      <c r="D108" s="10"/>
    </row>
    <row r="109" spans="1:60" x14ac:dyDescent="0.25">
      <c r="D109" s="10"/>
    </row>
    <row r="110" spans="1:60" x14ac:dyDescent="0.25">
      <c r="D110" s="10"/>
    </row>
    <row r="111" spans="1:60" x14ac:dyDescent="0.25">
      <c r="D111" s="10"/>
    </row>
    <row r="112" spans="1:60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6">
    <mergeCell ref="C18:G18"/>
    <mergeCell ref="A1:G1"/>
    <mergeCell ref="C2:G2"/>
    <mergeCell ref="C3:G3"/>
    <mergeCell ref="C4:G4"/>
    <mergeCell ref="C14:G14"/>
    <mergeCell ref="C89:G89"/>
    <mergeCell ref="C97:G97"/>
    <mergeCell ref="C99:G99"/>
    <mergeCell ref="C101:G101"/>
    <mergeCell ref="C31:G31"/>
    <mergeCell ref="C34:G34"/>
    <mergeCell ref="C49:G49"/>
    <mergeCell ref="C72:G72"/>
    <mergeCell ref="C77:G77"/>
    <mergeCell ref="C84:G8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B24F4-75D9-4C1C-BAA2-DB627060040A}">
  <sheetPr>
    <outlinePr summaryBelow="0"/>
  </sheetPr>
  <dimension ref="A1:BH5000"/>
  <sheetViews>
    <sheetView workbookViewId="0">
      <pane ySplit="7" topLeftCell="A281" activePane="bottomLeft" state="frozen"/>
      <selection pane="bottomLeft" activeCell="AB288" sqref="AB288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239" t="s">
        <v>7</v>
      </c>
      <c r="B1" s="239"/>
      <c r="C1" s="239"/>
      <c r="D1" s="239"/>
      <c r="E1" s="239"/>
      <c r="F1" s="239"/>
      <c r="G1" s="239"/>
      <c r="AG1" t="s">
        <v>142</v>
      </c>
    </row>
    <row r="2" spans="1:60" ht="25.05" customHeight="1" x14ac:dyDescent="0.25">
      <c r="A2" s="139" t="s">
        <v>8</v>
      </c>
      <c r="B2" s="49" t="s">
        <v>43</v>
      </c>
      <c r="C2" s="240" t="s">
        <v>44</v>
      </c>
      <c r="D2" s="241"/>
      <c r="E2" s="241"/>
      <c r="F2" s="241"/>
      <c r="G2" s="242"/>
      <c r="AG2" t="s">
        <v>143</v>
      </c>
    </row>
    <row r="3" spans="1:60" ht="25.05" customHeight="1" x14ac:dyDescent="0.25">
      <c r="A3" s="139" t="s">
        <v>9</v>
      </c>
      <c r="B3" s="49" t="s">
        <v>57</v>
      </c>
      <c r="C3" s="240" t="s">
        <v>58</v>
      </c>
      <c r="D3" s="241"/>
      <c r="E3" s="241"/>
      <c r="F3" s="241"/>
      <c r="G3" s="242"/>
      <c r="AC3" s="121" t="s">
        <v>143</v>
      </c>
      <c r="AG3" t="s">
        <v>144</v>
      </c>
    </row>
    <row r="4" spans="1:60" ht="25.05" customHeight="1" x14ac:dyDescent="0.25">
      <c r="A4" s="140" t="s">
        <v>10</v>
      </c>
      <c r="B4" s="141" t="s">
        <v>55</v>
      </c>
      <c r="C4" s="243" t="s">
        <v>56</v>
      </c>
      <c r="D4" s="244"/>
      <c r="E4" s="244"/>
      <c r="F4" s="244"/>
      <c r="G4" s="245"/>
      <c r="AG4" t="s">
        <v>145</v>
      </c>
    </row>
    <row r="5" spans="1:60" x14ac:dyDescent="0.25">
      <c r="D5" s="10"/>
    </row>
    <row r="6" spans="1:60" ht="39.6" x14ac:dyDescent="0.25">
      <c r="A6" s="143" t="s">
        <v>146</v>
      </c>
      <c r="B6" s="145" t="s">
        <v>147</v>
      </c>
      <c r="C6" s="145" t="s">
        <v>148</v>
      </c>
      <c r="D6" s="144" t="s">
        <v>149</v>
      </c>
      <c r="E6" s="143" t="s">
        <v>150</v>
      </c>
      <c r="F6" s="142" t="s">
        <v>151</v>
      </c>
      <c r="G6" s="143" t="s">
        <v>31</v>
      </c>
      <c r="H6" s="146" t="s">
        <v>32</v>
      </c>
      <c r="I6" s="146" t="s">
        <v>152</v>
      </c>
      <c r="J6" s="146" t="s">
        <v>33</v>
      </c>
      <c r="K6" s="146" t="s">
        <v>153</v>
      </c>
      <c r="L6" s="146" t="s">
        <v>154</v>
      </c>
      <c r="M6" s="146" t="s">
        <v>155</v>
      </c>
      <c r="N6" s="146" t="s">
        <v>156</v>
      </c>
      <c r="O6" s="146" t="s">
        <v>157</v>
      </c>
      <c r="P6" s="146" t="s">
        <v>158</v>
      </c>
      <c r="Q6" s="146" t="s">
        <v>159</v>
      </c>
      <c r="R6" s="146" t="s">
        <v>160</v>
      </c>
      <c r="S6" s="146" t="s">
        <v>161</v>
      </c>
      <c r="T6" s="146" t="s">
        <v>162</v>
      </c>
      <c r="U6" s="146" t="s">
        <v>163</v>
      </c>
      <c r="V6" s="146" t="s">
        <v>164</v>
      </c>
      <c r="W6" s="146" t="s">
        <v>165</v>
      </c>
      <c r="X6" s="146" t="s">
        <v>166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56" t="s">
        <v>167</v>
      </c>
      <c r="B8" s="157" t="s">
        <v>55</v>
      </c>
      <c r="C8" s="175" t="s">
        <v>66</v>
      </c>
      <c r="D8" s="158"/>
      <c r="E8" s="159"/>
      <c r="F8" s="160"/>
      <c r="G8" s="161">
        <f>SUMIF(AG9:AG10,"&lt;&gt;NOR",G9:G10)</f>
        <v>0</v>
      </c>
      <c r="H8" s="155"/>
      <c r="I8" s="155">
        <f>SUM(I9:I10)</f>
        <v>0</v>
      </c>
      <c r="J8" s="155"/>
      <c r="K8" s="155">
        <f>SUM(K9:K10)</f>
        <v>30708.6</v>
      </c>
      <c r="L8" s="155"/>
      <c r="M8" s="155">
        <f>SUM(M9:M10)</f>
        <v>0</v>
      </c>
      <c r="N8" s="155"/>
      <c r="O8" s="155">
        <f>SUM(O9:O10)</f>
        <v>0</v>
      </c>
      <c r="P8" s="155"/>
      <c r="Q8" s="155">
        <f>SUM(Q9:Q10)</f>
        <v>0</v>
      </c>
      <c r="R8" s="155"/>
      <c r="S8" s="155"/>
      <c r="T8" s="155"/>
      <c r="U8" s="155"/>
      <c r="V8" s="155">
        <f>SUM(V9:V10)</f>
        <v>87.94</v>
      </c>
      <c r="W8" s="155"/>
      <c r="X8" s="155"/>
      <c r="AG8" t="s">
        <v>168</v>
      </c>
    </row>
    <row r="9" spans="1:60" ht="20.399999999999999" outlineLevel="1" x14ac:dyDescent="0.25">
      <c r="A9" s="162">
        <v>1</v>
      </c>
      <c r="B9" s="163" t="s">
        <v>309</v>
      </c>
      <c r="C9" s="176" t="s">
        <v>310</v>
      </c>
      <c r="D9" s="164" t="s">
        <v>311</v>
      </c>
      <c r="E9" s="165">
        <v>18.600000000000001</v>
      </c>
      <c r="F9" s="166"/>
      <c r="G9" s="167">
        <f>ROUND(E9*F9,2)</f>
        <v>0</v>
      </c>
      <c r="H9" s="152">
        <v>0</v>
      </c>
      <c r="I9" s="152">
        <f>ROUND(E9*H9,2)</f>
        <v>0</v>
      </c>
      <c r="J9" s="152">
        <v>1651</v>
      </c>
      <c r="K9" s="152">
        <f>ROUND(E9*J9,2)</f>
        <v>30708.6</v>
      </c>
      <c r="L9" s="152">
        <v>15</v>
      </c>
      <c r="M9" s="152">
        <f>G9*(1+L9/100)</f>
        <v>0</v>
      </c>
      <c r="N9" s="152">
        <v>0</v>
      </c>
      <c r="O9" s="152">
        <f>ROUND(E9*N9,2)</f>
        <v>0</v>
      </c>
      <c r="P9" s="152">
        <v>0</v>
      </c>
      <c r="Q9" s="152">
        <f>ROUND(E9*P9,2)</f>
        <v>0</v>
      </c>
      <c r="R9" s="152"/>
      <c r="S9" s="152" t="s">
        <v>172</v>
      </c>
      <c r="T9" s="152" t="s">
        <v>173</v>
      </c>
      <c r="U9" s="152">
        <v>4.7279999999999998</v>
      </c>
      <c r="V9" s="152">
        <f>ROUND(E9*U9,2)</f>
        <v>87.94</v>
      </c>
      <c r="W9" s="152"/>
      <c r="X9" s="152" t="s">
        <v>174</v>
      </c>
      <c r="Y9" s="147"/>
      <c r="Z9" s="147"/>
      <c r="AA9" s="147"/>
      <c r="AB9" s="147"/>
      <c r="AC9" s="147"/>
      <c r="AD9" s="147"/>
      <c r="AE9" s="147"/>
      <c r="AF9" s="147"/>
      <c r="AG9" s="147" t="s">
        <v>175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50"/>
      <c r="B10" s="151"/>
      <c r="C10" s="177" t="s">
        <v>312</v>
      </c>
      <c r="D10" s="153"/>
      <c r="E10" s="154">
        <v>18.600000000000001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47"/>
      <c r="Z10" s="147"/>
      <c r="AA10" s="147"/>
      <c r="AB10" s="147"/>
      <c r="AC10" s="147"/>
      <c r="AD10" s="147"/>
      <c r="AE10" s="147"/>
      <c r="AF10" s="147"/>
      <c r="AG10" s="147" t="s">
        <v>177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26.4" x14ac:dyDescent="0.25">
      <c r="A11" s="156" t="s">
        <v>167</v>
      </c>
      <c r="B11" s="157" t="s">
        <v>67</v>
      </c>
      <c r="C11" s="175" t="s">
        <v>68</v>
      </c>
      <c r="D11" s="158"/>
      <c r="E11" s="159"/>
      <c r="F11" s="160"/>
      <c r="G11" s="161">
        <f>SUMIF(AG12:AG20,"&lt;&gt;NOR",G12:G20)</f>
        <v>0</v>
      </c>
      <c r="H11" s="155"/>
      <c r="I11" s="155">
        <f>SUM(I12:I20)</f>
        <v>0</v>
      </c>
      <c r="J11" s="155"/>
      <c r="K11" s="155">
        <f>SUM(K12:K20)</f>
        <v>26307.08</v>
      </c>
      <c r="L11" s="155"/>
      <c r="M11" s="155">
        <f>SUM(M12:M20)</f>
        <v>0</v>
      </c>
      <c r="N11" s="155"/>
      <c r="O11" s="155">
        <f>SUM(O12:O20)</f>
        <v>0</v>
      </c>
      <c r="P11" s="155"/>
      <c r="Q11" s="155">
        <f>SUM(Q12:Q20)</f>
        <v>0</v>
      </c>
      <c r="R11" s="155"/>
      <c r="S11" s="155"/>
      <c r="T11" s="155"/>
      <c r="U11" s="155"/>
      <c r="V11" s="155">
        <f>SUM(V12:V20)</f>
        <v>55.4</v>
      </c>
      <c r="W11" s="155"/>
      <c r="X11" s="155"/>
      <c r="AG11" t="s">
        <v>168</v>
      </c>
    </row>
    <row r="12" spans="1:60" outlineLevel="1" x14ac:dyDescent="0.25">
      <c r="A12" s="162">
        <v>2</v>
      </c>
      <c r="B12" s="163" t="s">
        <v>313</v>
      </c>
      <c r="C12" s="176" t="s">
        <v>314</v>
      </c>
      <c r="D12" s="164" t="s">
        <v>311</v>
      </c>
      <c r="E12" s="165">
        <v>15.645</v>
      </c>
      <c r="F12" s="166"/>
      <c r="G12" s="167">
        <f>ROUND(E12*F12,2)</f>
        <v>0</v>
      </c>
      <c r="H12" s="152">
        <v>0</v>
      </c>
      <c r="I12" s="152">
        <f>ROUND(E12*H12,2)</f>
        <v>0</v>
      </c>
      <c r="J12" s="152">
        <v>1273</v>
      </c>
      <c r="K12" s="152">
        <f>ROUND(E12*J12,2)</f>
        <v>19916.09</v>
      </c>
      <c r="L12" s="152">
        <v>15</v>
      </c>
      <c r="M12" s="152">
        <f>G12*(1+L12/100)</f>
        <v>0</v>
      </c>
      <c r="N12" s="152">
        <v>0</v>
      </c>
      <c r="O12" s="152">
        <f>ROUND(E12*N12,2)</f>
        <v>0</v>
      </c>
      <c r="P12" s="152">
        <v>0</v>
      </c>
      <c r="Q12" s="152">
        <f>ROUND(E12*P12,2)</f>
        <v>0</v>
      </c>
      <c r="R12" s="152"/>
      <c r="S12" s="152" t="s">
        <v>172</v>
      </c>
      <c r="T12" s="152" t="s">
        <v>173</v>
      </c>
      <c r="U12" s="152">
        <v>3.53</v>
      </c>
      <c r="V12" s="152">
        <f>ROUND(E12*U12,2)</f>
        <v>55.23</v>
      </c>
      <c r="W12" s="152"/>
      <c r="X12" s="152" t="s">
        <v>174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175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50"/>
      <c r="B13" s="151"/>
      <c r="C13" s="177" t="s">
        <v>315</v>
      </c>
      <c r="D13" s="153"/>
      <c r="E13" s="154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47"/>
      <c r="Z13" s="147"/>
      <c r="AA13" s="147"/>
      <c r="AB13" s="147"/>
      <c r="AC13" s="147"/>
      <c r="AD13" s="147"/>
      <c r="AE13" s="147"/>
      <c r="AF13" s="147"/>
      <c r="AG13" s="147" t="s">
        <v>177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5">
      <c r="A14" s="150"/>
      <c r="B14" s="151"/>
      <c r="C14" s="177" t="s">
        <v>316</v>
      </c>
      <c r="D14" s="153"/>
      <c r="E14" s="154">
        <v>16.170000000000002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47"/>
      <c r="Z14" s="147"/>
      <c r="AA14" s="147"/>
      <c r="AB14" s="147"/>
      <c r="AC14" s="147"/>
      <c r="AD14" s="147"/>
      <c r="AE14" s="147"/>
      <c r="AF14" s="147"/>
      <c r="AG14" s="147" t="s">
        <v>177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5">
      <c r="A15" s="150"/>
      <c r="B15" s="151"/>
      <c r="C15" s="177" t="s">
        <v>317</v>
      </c>
      <c r="D15" s="153"/>
      <c r="E15" s="154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47"/>
      <c r="Z15" s="147"/>
      <c r="AA15" s="147"/>
      <c r="AB15" s="147"/>
      <c r="AC15" s="147"/>
      <c r="AD15" s="147"/>
      <c r="AE15" s="147"/>
      <c r="AF15" s="147"/>
      <c r="AG15" s="147" t="s">
        <v>177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50"/>
      <c r="B16" s="151"/>
      <c r="C16" s="177" t="s">
        <v>318</v>
      </c>
      <c r="D16" s="153"/>
      <c r="E16" s="154">
        <v>3.78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47"/>
      <c r="Z16" s="147"/>
      <c r="AA16" s="147"/>
      <c r="AB16" s="147"/>
      <c r="AC16" s="147"/>
      <c r="AD16" s="147"/>
      <c r="AE16" s="147"/>
      <c r="AF16" s="147"/>
      <c r="AG16" s="147" t="s">
        <v>177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50"/>
      <c r="B17" s="151"/>
      <c r="C17" s="177" t="s">
        <v>319</v>
      </c>
      <c r="D17" s="153"/>
      <c r="E17" s="154">
        <v>11.34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47"/>
      <c r="Z17" s="147"/>
      <c r="AA17" s="147"/>
      <c r="AB17" s="147"/>
      <c r="AC17" s="147"/>
      <c r="AD17" s="147"/>
      <c r="AE17" s="147"/>
      <c r="AF17" s="147"/>
      <c r="AG17" s="147" t="s">
        <v>177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5">
      <c r="A18" s="150"/>
      <c r="B18" s="151"/>
      <c r="C18" s="177" t="s">
        <v>320</v>
      </c>
      <c r="D18" s="153"/>
      <c r="E18" s="154">
        <v>-15.645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47"/>
      <c r="Z18" s="147"/>
      <c r="AA18" s="147"/>
      <c r="AB18" s="147"/>
      <c r="AC18" s="147"/>
      <c r="AD18" s="147"/>
      <c r="AE18" s="147"/>
      <c r="AF18" s="147"/>
      <c r="AG18" s="147" t="s">
        <v>177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5">
      <c r="A19" s="169">
        <v>3</v>
      </c>
      <c r="B19" s="170" t="s">
        <v>321</v>
      </c>
      <c r="C19" s="178" t="s">
        <v>322</v>
      </c>
      <c r="D19" s="171" t="s">
        <v>311</v>
      </c>
      <c r="E19" s="172">
        <v>15.645</v>
      </c>
      <c r="F19" s="173"/>
      <c r="G19" s="174">
        <f>ROUND(E19*F19,2)</f>
        <v>0</v>
      </c>
      <c r="H19" s="152">
        <v>0</v>
      </c>
      <c r="I19" s="152">
        <f>ROUND(E19*H19,2)</f>
        <v>0</v>
      </c>
      <c r="J19" s="152">
        <v>267</v>
      </c>
      <c r="K19" s="152">
        <f>ROUND(E19*J19,2)</f>
        <v>4177.22</v>
      </c>
      <c r="L19" s="152">
        <v>15</v>
      </c>
      <c r="M19" s="152">
        <f>G19*(1+L19/100)</f>
        <v>0</v>
      </c>
      <c r="N19" s="152">
        <v>0</v>
      </c>
      <c r="O19" s="152">
        <f>ROUND(E19*N19,2)</f>
        <v>0</v>
      </c>
      <c r="P19" s="152">
        <v>0</v>
      </c>
      <c r="Q19" s="152">
        <f>ROUND(E19*P19,2)</f>
        <v>0</v>
      </c>
      <c r="R19" s="152"/>
      <c r="S19" s="152" t="s">
        <v>172</v>
      </c>
      <c r="T19" s="152" t="s">
        <v>173</v>
      </c>
      <c r="U19" s="152">
        <v>1.0999999999999999E-2</v>
      </c>
      <c r="V19" s="152">
        <f>ROUND(E19*U19,2)</f>
        <v>0.17</v>
      </c>
      <c r="W19" s="152"/>
      <c r="X19" s="152" t="s">
        <v>174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175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69">
        <v>4</v>
      </c>
      <c r="B20" s="170" t="s">
        <v>323</v>
      </c>
      <c r="C20" s="178" t="s">
        <v>324</v>
      </c>
      <c r="D20" s="171" t="s">
        <v>205</v>
      </c>
      <c r="E20" s="172">
        <v>15.645</v>
      </c>
      <c r="F20" s="173"/>
      <c r="G20" s="174">
        <f>ROUND(E20*F20,2)</f>
        <v>0</v>
      </c>
      <c r="H20" s="152">
        <v>0</v>
      </c>
      <c r="I20" s="152">
        <f>ROUND(E20*H20,2)</f>
        <v>0</v>
      </c>
      <c r="J20" s="152">
        <v>141.5</v>
      </c>
      <c r="K20" s="152">
        <f>ROUND(E20*J20,2)</f>
        <v>2213.77</v>
      </c>
      <c r="L20" s="152">
        <v>15</v>
      </c>
      <c r="M20" s="152">
        <f>G20*(1+L20/100)</f>
        <v>0</v>
      </c>
      <c r="N20" s="152">
        <v>0</v>
      </c>
      <c r="O20" s="152">
        <f>ROUND(E20*N20,2)</f>
        <v>0</v>
      </c>
      <c r="P20" s="152">
        <v>0</v>
      </c>
      <c r="Q20" s="152">
        <f>ROUND(E20*P20,2)</f>
        <v>0</v>
      </c>
      <c r="R20" s="152"/>
      <c r="S20" s="152" t="s">
        <v>172</v>
      </c>
      <c r="T20" s="152" t="s">
        <v>173</v>
      </c>
      <c r="U20" s="152">
        <v>0</v>
      </c>
      <c r="V20" s="152">
        <f>ROUND(E20*U20,2)</f>
        <v>0</v>
      </c>
      <c r="W20" s="152"/>
      <c r="X20" s="152" t="s">
        <v>174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175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5">
      <c r="A21" s="156" t="s">
        <v>167</v>
      </c>
      <c r="B21" s="157" t="s">
        <v>55</v>
      </c>
      <c r="C21" s="175" t="s">
        <v>66</v>
      </c>
      <c r="D21" s="158"/>
      <c r="E21" s="159"/>
      <c r="F21" s="160"/>
      <c r="G21" s="161">
        <f>SUMIF(AG22:AG25,"&lt;&gt;NOR",G22:G25)</f>
        <v>0</v>
      </c>
      <c r="H21" s="155"/>
      <c r="I21" s="155">
        <f>SUM(I22:I25)</f>
        <v>0</v>
      </c>
      <c r="J21" s="155"/>
      <c r="K21" s="155">
        <f>SUM(K22:K25)</f>
        <v>12067.77</v>
      </c>
      <c r="L21" s="155"/>
      <c r="M21" s="155">
        <f>SUM(M22:M25)</f>
        <v>0</v>
      </c>
      <c r="N21" s="155"/>
      <c r="O21" s="155">
        <f>SUM(O22:O25)</f>
        <v>0</v>
      </c>
      <c r="P21" s="155"/>
      <c r="Q21" s="155">
        <f>SUM(Q22:Q25)</f>
        <v>0</v>
      </c>
      <c r="R21" s="155"/>
      <c r="S21" s="155"/>
      <c r="T21" s="155"/>
      <c r="U21" s="155"/>
      <c r="V21" s="155">
        <f>SUM(V22:V25)</f>
        <v>1.5799999999999998</v>
      </c>
      <c r="W21" s="155"/>
      <c r="X21" s="155"/>
      <c r="AG21" t="s">
        <v>168</v>
      </c>
    </row>
    <row r="22" spans="1:60" outlineLevel="1" x14ac:dyDescent="0.25">
      <c r="A22" s="169">
        <v>5</v>
      </c>
      <c r="B22" s="170" t="s">
        <v>321</v>
      </c>
      <c r="C22" s="178" t="s">
        <v>322</v>
      </c>
      <c r="D22" s="171" t="s">
        <v>311</v>
      </c>
      <c r="E22" s="172">
        <v>18.600000000000001</v>
      </c>
      <c r="F22" s="173"/>
      <c r="G22" s="174">
        <f>ROUND(E22*F22,2)</f>
        <v>0</v>
      </c>
      <c r="H22" s="152">
        <v>0</v>
      </c>
      <c r="I22" s="152">
        <f>ROUND(E22*H22,2)</f>
        <v>0</v>
      </c>
      <c r="J22" s="152">
        <v>267</v>
      </c>
      <c r="K22" s="152">
        <f>ROUND(E22*J22,2)</f>
        <v>4966.2</v>
      </c>
      <c r="L22" s="152">
        <v>15</v>
      </c>
      <c r="M22" s="152">
        <f>G22*(1+L22/100)</f>
        <v>0</v>
      </c>
      <c r="N22" s="152">
        <v>0</v>
      </c>
      <c r="O22" s="152">
        <f>ROUND(E22*N22,2)</f>
        <v>0</v>
      </c>
      <c r="P22" s="152">
        <v>0</v>
      </c>
      <c r="Q22" s="152">
        <f>ROUND(E22*P22,2)</f>
        <v>0</v>
      </c>
      <c r="R22" s="152"/>
      <c r="S22" s="152" t="s">
        <v>172</v>
      </c>
      <c r="T22" s="152" t="s">
        <v>173</v>
      </c>
      <c r="U22" s="152">
        <v>1.0999999999999999E-2</v>
      </c>
      <c r="V22" s="152">
        <f>ROUND(E22*U22,2)</f>
        <v>0.2</v>
      </c>
      <c r="W22" s="152"/>
      <c r="X22" s="152" t="s">
        <v>174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175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69">
        <v>6</v>
      </c>
      <c r="B23" s="170" t="s">
        <v>325</v>
      </c>
      <c r="C23" s="178" t="s">
        <v>326</v>
      </c>
      <c r="D23" s="171" t="s">
        <v>311</v>
      </c>
      <c r="E23" s="172">
        <v>18.600000000000001</v>
      </c>
      <c r="F23" s="173"/>
      <c r="G23" s="174">
        <f>ROUND(E23*F23,2)</f>
        <v>0</v>
      </c>
      <c r="H23" s="152">
        <v>0</v>
      </c>
      <c r="I23" s="152">
        <f>ROUND(E23*H23,2)</f>
        <v>0</v>
      </c>
      <c r="J23" s="152">
        <v>145.5</v>
      </c>
      <c r="K23" s="152">
        <f>ROUND(E23*J23,2)</f>
        <v>2706.3</v>
      </c>
      <c r="L23" s="152">
        <v>15</v>
      </c>
      <c r="M23" s="152">
        <f>G23*(1+L23/100)</f>
        <v>0</v>
      </c>
      <c r="N23" s="152">
        <v>0</v>
      </c>
      <c r="O23" s="152">
        <f>ROUND(E23*N23,2)</f>
        <v>0</v>
      </c>
      <c r="P23" s="152">
        <v>0</v>
      </c>
      <c r="Q23" s="152">
        <f>ROUND(E23*P23,2)</f>
        <v>0</v>
      </c>
      <c r="R23" s="152"/>
      <c r="S23" s="152" t="s">
        <v>172</v>
      </c>
      <c r="T23" s="152" t="s">
        <v>235</v>
      </c>
      <c r="U23" s="152">
        <v>7.3999999999999996E-2</v>
      </c>
      <c r="V23" s="152">
        <f>ROUND(E23*U23,2)</f>
        <v>1.38</v>
      </c>
      <c r="W23" s="152"/>
      <c r="X23" s="152" t="s">
        <v>174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175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62">
        <v>7</v>
      </c>
      <c r="B24" s="163" t="s">
        <v>323</v>
      </c>
      <c r="C24" s="176" t="s">
        <v>324</v>
      </c>
      <c r="D24" s="164" t="s">
        <v>205</v>
      </c>
      <c r="E24" s="165">
        <v>31.062000000000001</v>
      </c>
      <c r="F24" s="166"/>
      <c r="G24" s="167">
        <f>ROUND(E24*F24,2)</f>
        <v>0</v>
      </c>
      <c r="H24" s="152">
        <v>0</v>
      </c>
      <c r="I24" s="152">
        <f>ROUND(E24*H24,2)</f>
        <v>0</v>
      </c>
      <c r="J24" s="152">
        <v>141.5</v>
      </c>
      <c r="K24" s="152">
        <f>ROUND(E24*J24,2)</f>
        <v>4395.2700000000004</v>
      </c>
      <c r="L24" s="152">
        <v>15</v>
      </c>
      <c r="M24" s="152">
        <f>G24*(1+L24/100)</f>
        <v>0</v>
      </c>
      <c r="N24" s="152">
        <v>0</v>
      </c>
      <c r="O24" s="152">
        <f>ROUND(E24*N24,2)</f>
        <v>0</v>
      </c>
      <c r="P24" s="152">
        <v>0</v>
      </c>
      <c r="Q24" s="152">
        <f>ROUND(E24*P24,2)</f>
        <v>0</v>
      </c>
      <c r="R24" s="152"/>
      <c r="S24" s="152" t="s">
        <v>172</v>
      </c>
      <c r="T24" s="152" t="s">
        <v>173</v>
      </c>
      <c r="U24" s="152">
        <v>0</v>
      </c>
      <c r="V24" s="152">
        <f>ROUND(E24*U24,2)</f>
        <v>0</v>
      </c>
      <c r="W24" s="152"/>
      <c r="X24" s="152" t="s">
        <v>174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175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50"/>
      <c r="B25" s="151"/>
      <c r="C25" s="177" t="s">
        <v>327</v>
      </c>
      <c r="D25" s="153"/>
      <c r="E25" s="154">
        <v>31.062000000000001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47"/>
      <c r="Z25" s="147"/>
      <c r="AA25" s="147"/>
      <c r="AB25" s="147"/>
      <c r="AC25" s="147"/>
      <c r="AD25" s="147"/>
      <c r="AE25" s="147"/>
      <c r="AF25" s="147"/>
      <c r="AG25" s="147" t="s">
        <v>177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5">
      <c r="A26" s="156" t="s">
        <v>167</v>
      </c>
      <c r="B26" s="157" t="s">
        <v>70</v>
      </c>
      <c r="C26" s="175" t="s">
        <v>71</v>
      </c>
      <c r="D26" s="158"/>
      <c r="E26" s="159"/>
      <c r="F26" s="160"/>
      <c r="G26" s="161">
        <f>SUMIF(AG27:AG29,"&lt;&gt;NOR",G27:G29)</f>
        <v>0</v>
      </c>
      <c r="H26" s="155"/>
      <c r="I26" s="155">
        <f>SUM(I27:I29)</f>
        <v>22838.31</v>
      </c>
      <c r="J26" s="155"/>
      <c r="K26" s="155">
        <f>SUM(K27:K29)</f>
        <v>64112.19</v>
      </c>
      <c r="L26" s="155"/>
      <c r="M26" s="155">
        <f>SUM(M27:M29)</f>
        <v>0</v>
      </c>
      <c r="N26" s="155"/>
      <c r="O26" s="155">
        <f>SUM(O27:O29)</f>
        <v>0.48</v>
      </c>
      <c r="P26" s="155"/>
      <c r="Q26" s="155">
        <f>SUM(Q27:Q29)</f>
        <v>0</v>
      </c>
      <c r="R26" s="155"/>
      <c r="S26" s="155"/>
      <c r="T26" s="155"/>
      <c r="U26" s="155"/>
      <c r="V26" s="155">
        <f>SUM(V27:V29)</f>
        <v>142</v>
      </c>
      <c r="W26" s="155"/>
      <c r="X26" s="155"/>
      <c r="AG26" t="s">
        <v>168</v>
      </c>
    </row>
    <row r="27" spans="1:60" ht="20.399999999999999" outlineLevel="1" x14ac:dyDescent="0.25">
      <c r="A27" s="162">
        <v>8</v>
      </c>
      <c r="B27" s="163" t="s">
        <v>328</v>
      </c>
      <c r="C27" s="176" t="s">
        <v>329</v>
      </c>
      <c r="D27" s="164" t="s">
        <v>171</v>
      </c>
      <c r="E27" s="165">
        <v>34.299999999999997</v>
      </c>
      <c r="F27" s="166"/>
      <c r="G27" s="167">
        <f>ROUND(E27*F27,2)</f>
        <v>0</v>
      </c>
      <c r="H27" s="152">
        <v>665.84</v>
      </c>
      <c r="I27" s="152">
        <f>ROUND(E27*H27,2)</f>
        <v>22838.31</v>
      </c>
      <c r="J27" s="152">
        <v>1869.16</v>
      </c>
      <c r="K27" s="152">
        <f>ROUND(E27*J27,2)</f>
        <v>64112.19</v>
      </c>
      <c r="L27" s="152">
        <v>15</v>
      </c>
      <c r="M27" s="152">
        <f>G27*(1+L27/100)</f>
        <v>0</v>
      </c>
      <c r="N27" s="152">
        <v>1.387E-2</v>
      </c>
      <c r="O27" s="152">
        <f>ROUND(E27*N27,2)</f>
        <v>0.48</v>
      </c>
      <c r="P27" s="152">
        <v>0</v>
      </c>
      <c r="Q27" s="152">
        <f>ROUND(E27*P27,2)</f>
        <v>0</v>
      </c>
      <c r="R27" s="152"/>
      <c r="S27" s="152" t="s">
        <v>172</v>
      </c>
      <c r="T27" s="152" t="s">
        <v>173</v>
      </c>
      <c r="U27" s="152">
        <v>4.1399999999999997</v>
      </c>
      <c r="V27" s="152">
        <f>ROUND(E27*U27,2)</f>
        <v>142</v>
      </c>
      <c r="W27" s="152"/>
      <c r="X27" s="152" t="s">
        <v>174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175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5">
      <c r="A28" s="150"/>
      <c r="B28" s="151"/>
      <c r="C28" s="177" t="s">
        <v>330</v>
      </c>
      <c r="D28" s="153"/>
      <c r="E28" s="154">
        <v>6.73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7"/>
      <c r="Z28" s="147"/>
      <c r="AA28" s="147"/>
      <c r="AB28" s="147"/>
      <c r="AC28" s="147"/>
      <c r="AD28" s="147"/>
      <c r="AE28" s="147"/>
      <c r="AF28" s="147"/>
      <c r="AG28" s="147" t="s">
        <v>177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5">
      <c r="A29" s="150"/>
      <c r="B29" s="151"/>
      <c r="C29" s="177" t="s">
        <v>331</v>
      </c>
      <c r="D29" s="153"/>
      <c r="E29" s="154">
        <v>27.57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47"/>
      <c r="Z29" s="147"/>
      <c r="AA29" s="147"/>
      <c r="AB29" s="147"/>
      <c r="AC29" s="147"/>
      <c r="AD29" s="147"/>
      <c r="AE29" s="147"/>
      <c r="AF29" s="147"/>
      <c r="AG29" s="147" t="s">
        <v>177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x14ac:dyDescent="0.25">
      <c r="A30" s="156" t="s">
        <v>167</v>
      </c>
      <c r="B30" s="157" t="s">
        <v>60</v>
      </c>
      <c r="C30" s="175" t="s">
        <v>69</v>
      </c>
      <c r="D30" s="158"/>
      <c r="E30" s="159"/>
      <c r="F30" s="160"/>
      <c r="G30" s="161">
        <f>SUMIF(AG31:AG36,"&lt;&gt;NOR",G31:G36)</f>
        <v>0</v>
      </c>
      <c r="H30" s="155"/>
      <c r="I30" s="155">
        <f>SUM(I31:I36)</f>
        <v>8171.16</v>
      </c>
      <c r="J30" s="155"/>
      <c r="K30" s="155">
        <f>SUM(K31:K36)</f>
        <v>11645.84</v>
      </c>
      <c r="L30" s="155"/>
      <c r="M30" s="155">
        <f>SUM(M31:M36)</f>
        <v>0</v>
      </c>
      <c r="N30" s="155"/>
      <c r="O30" s="155">
        <f>SUM(O31:O36)</f>
        <v>16.260000000000002</v>
      </c>
      <c r="P30" s="155"/>
      <c r="Q30" s="155">
        <f>SUM(Q31:Q36)</f>
        <v>0</v>
      </c>
      <c r="R30" s="155"/>
      <c r="S30" s="155"/>
      <c r="T30" s="155"/>
      <c r="U30" s="155"/>
      <c r="V30" s="155">
        <f>SUM(V31:V36)</f>
        <v>0</v>
      </c>
      <c r="W30" s="155"/>
      <c r="X30" s="155"/>
      <c r="AG30" t="s">
        <v>168</v>
      </c>
    </row>
    <row r="31" spans="1:60" ht="30.6" outlineLevel="1" x14ac:dyDescent="0.25">
      <c r="A31" s="162">
        <v>9</v>
      </c>
      <c r="B31" s="163" t="s">
        <v>332</v>
      </c>
      <c r="C31" s="176" t="s">
        <v>333</v>
      </c>
      <c r="D31" s="164" t="s">
        <v>171</v>
      </c>
      <c r="E31" s="165">
        <v>37.25</v>
      </c>
      <c r="F31" s="166"/>
      <c r="G31" s="167">
        <f>ROUND(E31*F31,2)</f>
        <v>0</v>
      </c>
      <c r="H31" s="152">
        <v>219.36</v>
      </c>
      <c r="I31" s="152">
        <f>ROUND(E31*H31,2)</f>
        <v>8171.16</v>
      </c>
      <c r="J31" s="152">
        <v>312.64</v>
      </c>
      <c r="K31" s="152">
        <f>ROUND(E31*J31,2)</f>
        <v>11645.84</v>
      </c>
      <c r="L31" s="152">
        <v>15</v>
      </c>
      <c r="M31" s="152">
        <f>G31*(1+L31/100)</f>
        <v>0</v>
      </c>
      <c r="N31" s="152">
        <v>0.43652999999999997</v>
      </c>
      <c r="O31" s="152">
        <f>ROUND(E31*N31,2)</f>
        <v>16.260000000000002</v>
      </c>
      <c r="P31" s="152">
        <v>0</v>
      </c>
      <c r="Q31" s="152">
        <f>ROUND(E31*P31,2)</f>
        <v>0</v>
      </c>
      <c r="R31" s="152"/>
      <c r="S31" s="152" t="s">
        <v>172</v>
      </c>
      <c r="T31" s="152" t="s">
        <v>172</v>
      </c>
      <c r="U31" s="152">
        <v>0</v>
      </c>
      <c r="V31" s="152">
        <f>ROUND(E31*U31,2)</f>
        <v>0</v>
      </c>
      <c r="W31" s="152"/>
      <c r="X31" s="152" t="s">
        <v>334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335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5">
      <c r="A32" s="150"/>
      <c r="B32" s="151"/>
      <c r="C32" s="177" t="s">
        <v>336</v>
      </c>
      <c r="D32" s="153"/>
      <c r="E32" s="154">
        <v>38.5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47"/>
      <c r="Z32" s="147"/>
      <c r="AA32" s="147"/>
      <c r="AB32" s="147"/>
      <c r="AC32" s="147"/>
      <c r="AD32" s="147"/>
      <c r="AE32" s="147"/>
      <c r="AF32" s="147"/>
      <c r="AG32" s="147" t="s">
        <v>177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5">
      <c r="A33" s="150"/>
      <c r="B33" s="151"/>
      <c r="C33" s="177" t="s">
        <v>317</v>
      </c>
      <c r="D33" s="153"/>
      <c r="E33" s="154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47"/>
      <c r="Z33" s="147"/>
      <c r="AA33" s="147"/>
      <c r="AB33" s="147"/>
      <c r="AC33" s="147"/>
      <c r="AD33" s="147"/>
      <c r="AE33" s="147"/>
      <c r="AF33" s="147"/>
      <c r="AG33" s="147" t="s">
        <v>177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5">
      <c r="A34" s="150"/>
      <c r="B34" s="151"/>
      <c r="C34" s="177" t="s">
        <v>337</v>
      </c>
      <c r="D34" s="153"/>
      <c r="E34" s="154">
        <v>9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7"/>
      <c r="Z34" s="147"/>
      <c r="AA34" s="147"/>
      <c r="AB34" s="147"/>
      <c r="AC34" s="147"/>
      <c r="AD34" s="147"/>
      <c r="AE34" s="147"/>
      <c r="AF34" s="147"/>
      <c r="AG34" s="147" t="s">
        <v>177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5">
      <c r="A35" s="150"/>
      <c r="B35" s="151"/>
      <c r="C35" s="177" t="s">
        <v>338</v>
      </c>
      <c r="D35" s="153"/>
      <c r="E35" s="154">
        <v>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47"/>
      <c r="Z35" s="147"/>
      <c r="AA35" s="147"/>
      <c r="AB35" s="147"/>
      <c r="AC35" s="147"/>
      <c r="AD35" s="147"/>
      <c r="AE35" s="147"/>
      <c r="AF35" s="147"/>
      <c r="AG35" s="147" t="s">
        <v>177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5">
      <c r="A36" s="150"/>
      <c r="B36" s="151"/>
      <c r="C36" s="177" t="s">
        <v>339</v>
      </c>
      <c r="D36" s="153"/>
      <c r="E36" s="154">
        <v>-37.25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47"/>
      <c r="Z36" s="147"/>
      <c r="AA36" s="147"/>
      <c r="AB36" s="147"/>
      <c r="AC36" s="147"/>
      <c r="AD36" s="147"/>
      <c r="AE36" s="147"/>
      <c r="AF36" s="147"/>
      <c r="AG36" s="147" t="s">
        <v>177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6.4" x14ac:dyDescent="0.25">
      <c r="A37" s="156" t="s">
        <v>167</v>
      </c>
      <c r="B37" s="157" t="s">
        <v>76</v>
      </c>
      <c r="C37" s="175" t="s">
        <v>77</v>
      </c>
      <c r="D37" s="158"/>
      <c r="E37" s="159"/>
      <c r="F37" s="160"/>
      <c r="G37" s="161">
        <f>SUMIF(AG38:AG43,"&lt;&gt;NOR",G38:G43)</f>
        <v>0</v>
      </c>
      <c r="H37" s="155"/>
      <c r="I37" s="155">
        <f>SUM(I38:I43)</f>
        <v>8050.2099999999991</v>
      </c>
      <c r="J37" s="155"/>
      <c r="K37" s="155">
        <f>SUM(K38:K43)</f>
        <v>7474.03</v>
      </c>
      <c r="L37" s="155"/>
      <c r="M37" s="155">
        <f>SUM(M38:M43)</f>
        <v>0</v>
      </c>
      <c r="N37" s="155"/>
      <c r="O37" s="155">
        <f>SUM(O38:O43)</f>
        <v>8.42</v>
      </c>
      <c r="P37" s="155"/>
      <c r="Q37" s="155">
        <f>SUM(Q38:Q43)</f>
        <v>0</v>
      </c>
      <c r="R37" s="155"/>
      <c r="S37" s="155"/>
      <c r="T37" s="155"/>
      <c r="U37" s="155"/>
      <c r="V37" s="155">
        <f>SUM(V38:V43)</f>
        <v>18.28</v>
      </c>
      <c r="W37" s="155"/>
      <c r="X37" s="155"/>
      <c r="AG37" t="s">
        <v>168</v>
      </c>
    </row>
    <row r="38" spans="1:60" outlineLevel="1" x14ac:dyDescent="0.25">
      <c r="A38" s="162">
        <v>10</v>
      </c>
      <c r="B38" s="163" t="s">
        <v>340</v>
      </c>
      <c r="C38" s="176" t="s">
        <v>341</v>
      </c>
      <c r="D38" s="164" t="s">
        <v>180</v>
      </c>
      <c r="E38" s="165">
        <v>19.25</v>
      </c>
      <c r="F38" s="166"/>
      <c r="G38" s="167">
        <f>ROUND(E38*F38,2)</f>
        <v>0</v>
      </c>
      <c r="H38" s="152">
        <v>11.51</v>
      </c>
      <c r="I38" s="152">
        <f>ROUND(E38*H38,2)</f>
        <v>221.57</v>
      </c>
      <c r="J38" s="152">
        <v>50.19</v>
      </c>
      <c r="K38" s="152">
        <f>ROUND(E38*J38,2)</f>
        <v>966.16</v>
      </c>
      <c r="L38" s="152">
        <v>15</v>
      </c>
      <c r="M38" s="152">
        <f>G38*(1+L38/100)</f>
        <v>0</v>
      </c>
      <c r="N38" s="152">
        <v>0</v>
      </c>
      <c r="O38" s="152">
        <f>ROUND(E38*N38,2)</f>
        <v>0</v>
      </c>
      <c r="P38" s="152">
        <v>0</v>
      </c>
      <c r="Q38" s="152">
        <f>ROUND(E38*P38,2)</f>
        <v>0</v>
      </c>
      <c r="R38" s="152"/>
      <c r="S38" s="152" t="s">
        <v>172</v>
      </c>
      <c r="T38" s="152" t="s">
        <v>173</v>
      </c>
      <c r="U38" s="152">
        <v>0.13</v>
      </c>
      <c r="V38" s="152">
        <f>ROUND(E38*U38,2)</f>
        <v>2.5</v>
      </c>
      <c r="W38" s="152"/>
      <c r="X38" s="152" t="s">
        <v>174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175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0.399999999999999" outlineLevel="1" x14ac:dyDescent="0.25">
      <c r="A39" s="150"/>
      <c r="B39" s="151"/>
      <c r="C39" s="177" t="s">
        <v>342</v>
      </c>
      <c r="D39" s="153"/>
      <c r="E39" s="154">
        <v>19.25</v>
      </c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47"/>
      <c r="Z39" s="147"/>
      <c r="AA39" s="147"/>
      <c r="AB39" s="147"/>
      <c r="AC39" s="147"/>
      <c r="AD39" s="147"/>
      <c r="AE39" s="147"/>
      <c r="AF39" s="147"/>
      <c r="AG39" s="147" t="s">
        <v>177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5">
      <c r="A40" s="169">
        <v>11</v>
      </c>
      <c r="B40" s="170" t="s">
        <v>343</v>
      </c>
      <c r="C40" s="178" t="s">
        <v>344</v>
      </c>
      <c r="D40" s="171" t="s">
        <v>180</v>
      </c>
      <c r="E40" s="172">
        <v>19.25</v>
      </c>
      <c r="F40" s="173"/>
      <c r="G40" s="174">
        <f>ROUND(E40*F40,2)</f>
        <v>0</v>
      </c>
      <c r="H40" s="152">
        <v>76.349999999999994</v>
      </c>
      <c r="I40" s="152">
        <f>ROUND(E40*H40,2)</f>
        <v>1469.74</v>
      </c>
      <c r="J40" s="152">
        <v>65.650000000000006</v>
      </c>
      <c r="K40" s="152">
        <f>ROUND(E40*J40,2)</f>
        <v>1263.76</v>
      </c>
      <c r="L40" s="152">
        <v>15</v>
      </c>
      <c r="M40" s="152">
        <f>G40*(1+L40/100)</f>
        <v>0</v>
      </c>
      <c r="N40" s="152">
        <v>0.18</v>
      </c>
      <c r="O40" s="152">
        <f>ROUND(E40*N40,2)</f>
        <v>3.47</v>
      </c>
      <c r="P40" s="152">
        <v>0</v>
      </c>
      <c r="Q40" s="152">
        <f>ROUND(E40*P40,2)</f>
        <v>0</v>
      </c>
      <c r="R40" s="152"/>
      <c r="S40" s="152" t="s">
        <v>172</v>
      </c>
      <c r="T40" s="152" t="s">
        <v>173</v>
      </c>
      <c r="U40" s="152">
        <v>0.17</v>
      </c>
      <c r="V40" s="152">
        <f>ROUND(E40*U40,2)</f>
        <v>3.27</v>
      </c>
      <c r="W40" s="152"/>
      <c r="X40" s="152" t="s">
        <v>174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175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20.399999999999999" outlineLevel="1" x14ac:dyDescent="0.25">
      <c r="A41" s="162">
        <v>12</v>
      </c>
      <c r="B41" s="163" t="s">
        <v>345</v>
      </c>
      <c r="C41" s="176" t="s">
        <v>346</v>
      </c>
      <c r="D41" s="164" t="s">
        <v>180</v>
      </c>
      <c r="E41" s="165">
        <v>20.5</v>
      </c>
      <c r="F41" s="166"/>
      <c r="G41" s="167">
        <f>ROUND(E41*F41,2)</f>
        <v>0</v>
      </c>
      <c r="H41" s="152">
        <v>310.19</v>
      </c>
      <c r="I41" s="152">
        <f>ROUND(E41*H41,2)</f>
        <v>6358.9</v>
      </c>
      <c r="J41" s="152">
        <v>255.81</v>
      </c>
      <c r="K41" s="152">
        <f>ROUND(E41*J41,2)</f>
        <v>5244.11</v>
      </c>
      <c r="L41" s="152">
        <v>15</v>
      </c>
      <c r="M41" s="152">
        <f>G41*(1+L41/100)</f>
        <v>0</v>
      </c>
      <c r="N41" s="152">
        <v>0.24154999999999999</v>
      </c>
      <c r="O41" s="152">
        <f>ROUND(E41*N41,2)</f>
        <v>4.95</v>
      </c>
      <c r="P41" s="152">
        <v>0</v>
      </c>
      <c r="Q41" s="152">
        <f>ROUND(E41*P41,2)</f>
        <v>0</v>
      </c>
      <c r="R41" s="152"/>
      <c r="S41" s="152" t="s">
        <v>172</v>
      </c>
      <c r="T41" s="152" t="s">
        <v>173</v>
      </c>
      <c r="U41" s="152">
        <v>0.61</v>
      </c>
      <c r="V41" s="152">
        <f>ROUND(E41*U41,2)</f>
        <v>12.51</v>
      </c>
      <c r="W41" s="152"/>
      <c r="X41" s="152" t="s">
        <v>174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175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5">
      <c r="A42" s="150"/>
      <c r="B42" s="151"/>
      <c r="C42" s="237" t="s">
        <v>347</v>
      </c>
      <c r="D42" s="238"/>
      <c r="E42" s="238"/>
      <c r="F42" s="238"/>
      <c r="G42" s="238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47"/>
      <c r="Z42" s="147"/>
      <c r="AA42" s="147"/>
      <c r="AB42" s="147"/>
      <c r="AC42" s="147"/>
      <c r="AD42" s="147"/>
      <c r="AE42" s="147"/>
      <c r="AF42" s="147"/>
      <c r="AG42" s="147" t="s">
        <v>187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5">
      <c r="A43" s="150"/>
      <c r="B43" s="151"/>
      <c r="C43" s="177" t="s">
        <v>348</v>
      </c>
      <c r="D43" s="153"/>
      <c r="E43" s="154">
        <v>20.5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47"/>
      <c r="Z43" s="147"/>
      <c r="AA43" s="147"/>
      <c r="AB43" s="147"/>
      <c r="AC43" s="147"/>
      <c r="AD43" s="147"/>
      <c r="AE43" s="147"/>
      <c r="AF43" s="147"/>
      <c r="AG43" s="147" t="s">
        <v>177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5">
      <c r="A44" s="156" t="s">
        <v>167</v>
      </c>
      <c r="B44" s="157" t="s">
        <v>94</v>
      </c>
      <c r="C44" s="175" t="s">
        <v>95</v>
      </c>
      <c r="D44" s="158"/>
      <c r="E44" s="159"/>
      <c r="F44" s="160"/>
      <c r="G44" s="161">
        <f>SUMIF(AG45:AG51,"&lt;&gt;NOR",G45:G51)</f>
        <v>0</v>
      </c>
      <c r="H44" s="155"/>
      <c r="I44" s="155">
        <f>SUM(I45:I51)</f>
        <v>4930.78</v>
      </c>
      <c r="J44" s="155"/>
      <c r="K44" s="155">
        <f>SUM(K45:K51)</f>
        <v>2947.59</v>
      </c>
      <c r="L44" s="155"/>
      <c r="M44" s="155">
        <f>SUM(M45:M51)</f>
        <v>0</v>
      </c>
      <c r="N44" s="155"/>
      <c r="O44" s="155">
        <f>SUM(O45:O51)</f>
        <v>0.02</v>
      </c>
      <c r="P44" s="155"/>
      <c r="Q44" s="155">
        <f>SUM(Q45:Q51)</f>
        <v>0</v>
      </c>
      <c r="R44" s="155"/>
      <c r="S44" s="155"/>
      <c r="T44" s="155"/>
      <c r="U44" s="155"/>
      <c r="V44" s="155">
        <f>SUM(V45:V51)</f>
        <v>5.96</v>
      </c>
      <c r="W44" s="155"/>
      <c r="X44" s="155"/>
      <c r="AG44" t="s">
        <v>168</v>
      </c>
    </row>
    <row r="45" spans="1:60" ht="20.399999999999999" outlineLevel="1" x14ac:dyDescent="0.25">
      <c r="A45" s="162">
        <v>13</v>
      </c>
      <c r="B45" s="163" t="s">
        <v>349</v>
      </c>
      <c r="C45" s="176" t="s">
        <v>350</v>
      </c>
      <c r="D45" s="164" t="s">
        <v>180</v>
      </c>
      <c r="E45" s="165">
        <v>37.25</v>
      </c>
      <c r="F45" s="166"/>
      <c r="G45" s="167">
        <f>ROUND(E45*F45,2)</f>
        <v>0</v>
      </c>
      <c r="H45" s="152">
        <v>132.37</v>
      </c>
      <c r="I45" s="152">
        <f>ROUND(E45*H45,2)</f>
        <v>4930.78</v>
      </c>
      <c r="J45" s="152">
        <v>79.13</v>
      </c>
      <c r="K45" s="152">
        <f>ROUND(E45*J45,2)</f>
        <v>2947.59</v>
      </c>
      <c r="L45" s="152">
        <v>15</v>
      </c>
      <c r="M45" s="152">
        <f>G45*(1+L45/100)</f>
        <v>0</v>
      </c>
      <c r="N45" s="152">
        <v>5.1999999999999995E-4</v>
      </c>
      <c r="O45" s="152">
        <f>ROUND(E45*N45,2)</f>
        <v>0.02</v>
      </c>
      <c r="P45" s="152">
        <v>0</v>
      </c>
      <c r="Q45" s="152">
        <f>ROUND(E45*P45,2)</f>
        <v>0</v>
      </c>
      <c r="R45" s="152"/>
      <c r="S45" s="152" t="s">
        <v>172</v>
      </c>
      <c r="T45" s="152" t="s">
        <v>173</v>
      </c>
      <c r="U45" s="152">
        <v>0.16</v>
      </c>
      <c r="V45" s="152">
        <f>ROUND(E45*U45,2)</f>
        <v>5.96</v>
      </c>
      <c r="W45" s="152"/>
      <c r="X45" s="152" t="s">
        <v>174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175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50"/>
      <c r="B46" s="151"/>
      <c r="C46" s="177" t="s">
        <v>351</v>
      </c>
      <c r="D46" s="153"/>
      <c r="E46" s="154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47"/>
      <c r="Z46" s="147"/>
      <c r="AA46" s="147"/>
      <c r="AB46" s="147"/>
      <c r="AC46" s="147"/>
      <c r="AD46" s="147"/>
      <c r="AE46" s="147"/>
      <c r="AF46" s="147"/>
      <c r="AG46" s="147" t="s">
        <v>177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50"/>
      <c r="B47" s="151"/>
      <c r="C47" s="177" t="s">
        <v>336</v>
      </c>
      <c r="D47" s="153"/>
      <c r="E47" s="154">
        <v>38.5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47"/>
      <c r="Z47" s="147"/>
      <c r="AA47" s="147"/>
      <c r="AB47" s="147"/>
      <c r="AC47" s="147"/>
      <c r="AD47" s="147"/>
      <c r="AE47" s="147"/>
      <c r="AF47" s="147"/>
      <c r="AG47" s="147" t="s">
        <v>177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50"/>
      <c r="B48" s="151"/>
      <c r="C48" s="177" t="s">
        <v>317</v>
      </c>
      <c r="D48" s="153"/>
      <c r="E48" s="154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47"/>
      <c r="Z48" s="147"/>
      <c r="AA48" s="147"/>
      <c r="AB48" s="147"/>
      <c r="AC48" s="147"/>
      <c r="AD48" s="147"/>
      <c r="AE48" s="147"/>
      <c r="AF48" s="147"/>
      <c r="AG48" s="147" t="s">
        <v>177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50"/>
      <c r="B49" s="151"/>
      <c r="C49" s="177" t="s">
        <v>337</v>
      </c>
      <c r="D49" s="153"/>
      <c r="E49" s="154">
        <v>9</v>
      </c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47"/>
      <c r="Z49" s="147"/>
      <c r="AA49" s="147"/>
      <c r="AB49" s="147"/>
      <c r="AC49" s="147"/>
      <c r="AD49" s="147"/>
      <c r="AE49" s="147"/>
      <c r="AF49" s="147"/>
      <c r="AG49" s="147" t="s">
        <v>177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5">
      <c r="A50" s="150"/>
      <c r="B50" s="151"/>
      <c r="C50" s="177" t="s">
        <v>338</v>
      </c>
      <c r="D50" s="153"/>
      <c r="E50" s="154">
        <v>27</v>
      </c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47"/>
      <c r="Z50" s="147"/>
      <c r="AA50" s="147"/>
      <c r="AB50" s="147"/>
      <c r="AC50" s="147"/>
      <c r="AD50" s="147"/>
      <c r="AE50" s="147"/>
      <c r="AF50" s="147"/>
      <c r="AG50" s="147" t="s">
        <v>177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5">
      <c r="A51" s="150"/>
      <c r="B51" s="151"/>
      <c r="C51" s="177" t="s">
        <v>339</v>
      </c>
      <c r="D51" s="153"/>
      <c r="E51" s="154">
        <v>-37.25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47"/>
      <c r="Z51" s="147"/>
      <c r="AA51" s="147"/>
      <c r="AB51" s="147"/>
      <c r="AC51" s="147"/>
      <c r="AD51" s="147"/>
      <c r="AE51" s="147"/>
      <c r="AF51" s="147"/>
      <c r="AG51" s="147" t="s">
        <v>177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x14ac:dyDescent="0.25">
      <c r="A52" s="156" t="s">
        <v>167</v>
      </c>
      <c r="B52" s="157" t="s">
        <v>70</v>
      </c>
      <c r="C52" s="175" t="s">
        <v>71</v>
      </c>
      <c r="D52" s="158"/>
      <c r="E52" s="159"/>
      <c r="F52" s="160"/>
      <c r="G52" s="161">
        <f>SUMIF(AG53:AG58,"&lt;&gt;NOR",G53:G58)</f>
        <v>0</v>
      </c>
      <c r="H52" s="155"/>
      <c r="I52" s="155">
        <f>SUM(I53:I58)</f>
        <v>12740.83</v>
      </c>
      <c r="J52" s="155"/>
      <c r="K52" s="155">
        <f>SUM(K53:K58)</f>
        <v>81511.16</v>
      </c>
      <c r="L52" s="155"/>
      <c r="M52" s="155">
        <f>SUM(M53:M58)</f>
        <v>0</v>
      </c>
      <c r="N52" s="155"/>
      <c r="O52" s="155">
        <f>SUM(O53:O58)</f>
        <v>1.0900000000000001</v>
      </c>
      <c r="P52" s="155"/>
      <c r="Q52" s="155">
        <f>SUM(Q53:Q58)</f>
        <v>0</v>
      </c>
      <c r="R52" s="155"/>
      <c r="S52" s="155"/>
      <c r="T52" s="155"/>
      <c r="U52" s="155"/>
      <c r="V52" s="155">
        <f>SUM(V53:V58)</f>
        <v>35.9</v>
      </c>
      <c r="W52" s="155"/>
      <c r="X52" s="155"/>
      <c r="AG52" t="s">
        <v>168</v>
      </c>
    </row>
    <row r="53" spans="1:60" outlineLevel="1" x14ac:dyDescent="0.25">
      <c r="A53" s="162">
        <v>14</v>
      </c>
      <c r="B53" s="163" t="s">
        <v>352</v>
      </c>
      <c r="C53" s="176" t="s">
        <v>353</v>
      </c>
      <c r="D53" s="164" t="s">
        <v>180</v>
      </c>
      <c r="E53" s="165">
        <v>23.555</v>
      </c>
      <c r="F53" s="166"/>
      <c r="G53" s="167">
        <f>ROUND(E53*F53,2)</f>
        <v>0</v>
      </c>
      <c r="H53" s="152">
        <v>528.32000000000005</v>
      </c>
      <c r="I53" s="152">
        <f>ROUND(E53*H53,2)</f>
        <v>12444.58</v>
      </c>
      <c r="J53" s="152">
        <v>698.68</v>
      </c>
      <c r="K53" s="152">
        <f>ROUND(E53*J53,2)</f>
        <v>16457.41</v>
      </c>
      <c r="L53" s="152">
        <v>15</v>
      </c>
      <c r="M53" s="152">
        <f>G53*(1+L53/100)</f>
        <v>0</v>
      </c>
      <c r="N53" s="152">
        <v>4.5150000000000003E-2</v>
      </c>
      <c r="O53" s="152">
        <f>ROUND(E53*N53,2)</f>
        <v>1.06</v>
      </c>
      <c r="P53" s="152">
        <v>0</v>
      </c>
      <c r="Q53" s="152">
        <f>ROUND(E53*P53,2)</f>
        <v>0</v>
      </c>
      <c r="R53" s="152"/>
      <c r="S53" s="152" t="s">
        <v>172</v>
      </c>
      <c r="T53" s="152" t="s">
        <v>173</v>
      </c>
      <c r="U53" s="152">
        <v>1.2869999999999999</v>
      </c>
      <c r="V53" s="152">
        <f>ROUND(E53*U53,2)</f>
        <v>30.32</v>
      </c>
      <c r="W53" s="152"/>
      <c r="X53" s="152" t="s">
        <v>174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175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5">
      <c r="A54" s="150"/>
      <c r="B54" s="151"/>
      <c r="C54" s="177" t="s">
        <v>354</v>
      </c>
      <c r="D54" s="153"/>
      <c r="E54" s="154">
        <v>23.555</v>
      </c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47"/>
      <c r="Z54" s="147"/>
      <c r="AA54" s="147"/>
      <c r="AB54" s="147"/>
      <c r="AC54" s="147"/>
      <c r="AD54" s="147"/>
      <c r="AE54" s="147"/>
      <c r="AF54" s="147"/>
      <c r="AG54" s="147" t="s">
        <v>177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0.399999999999999" outlineLevel="1" x14ac:dyDescent="0.25">
      <c r="A55" s="162">
        <v>15</v>
      </c>
      <c r="B55" s="163" t="s">
        <v>355</v>
      </c>
      <c r="C55" s="176" t="s">
        <v>356</v>
      </c>
      <c r="D55" s="164" t="s">
        <v>298</v>
      </c>
      <c r="E55" s="165">
        <v>25</v>
      </c>
      <c r="F55" s="166"/>
      <c r="G55" s="167">
        <f>ROUND(E55*F55,2)</f>
        <v>0</v>
      </c>
      <c r="H55" s="152">
        <v>11.85</v>
      </c>
      <c r="I55" s="152">
        <f>ROUND(E55*H55,2)</f>
        <v>296.25</v>
      </c>
      <c r="J55" s="152">
        <v>2.15</v>
      </c>
      <c r="K55" s="152">
        <f>ROUND(E55*J55,2)</f>
        <v>53.75</v>
      </c>
      <c r="L55" s="152">
        <v>15</v>
      </c>
      <c r="M55" s="152">
        <f>G55*(1+L55/100)</f>
        <v>0</v>
      </c>
      <c r="N55" s="152">
        <v>1.0200000000000001E-3</v>
      </c>
      <c r="O55" s="152">
        <f>ROUND(E55*N55,2)</f>
        <v>0.03</v>
      </c>
      <c r="P55" s="152">
        <v>0</v>
      </c>
      <c r="Q55" s="152">
        <f>ROUND(E55*P55,2)</f>
        <v>0</v>
      </c>
      <c r="R55" s="152"/>
      <c r="S55" s="152" t="s">
        <v>234</v>
      </c>
      <c r="T55" s="152" t="s">
        <v>235</v>
      </c>
      <c r="U55" s="152">
        <v>0.223</v>
      </c>
      <c r="V55" s="152">
        <f>ROUND(E55*U55,2)</f>
        <v>5.58</v>
      </c>
      <c r="W55" s="152"/>
      <c r="X55" s="152" t="s">
        <v>174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175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50"/>
      <c r="B56" s="151"/>
      <c r="C56" s="237" t="s">
        <v>357</v>
      </c>
      <c r="D56" s="238"/>
      <c r="E56" s="238"/>
      <c r="F56" s="238"/>
      <c r="G56" s="238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47"/>
      <c r="Z56" s="147"/>
      <c r="AA56" s="147"/>
      <c r="AB56" s="147"/>
      <c r="AC56" s="147"/>
      <c r="AD56" s="147"/>
      <c r="AE56" s="147"/>
      <c r="AF56" s="147"/>
      <c r="AG56" s="147" t="s">
        <v>187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69">
        <v>16</v>
      </c>
      <c r="B57" s="170" t="s">
        <v>358</v>
      </c>
      <c r="C57" s="178" t="s">
        <v>359</v>
      </c>
      <c r="D57" s="171" t="s">
        <v>295</v>
      </c>
      <c r="E57" s="172">
        <v>2</v>
      </c>
      <c r="F57" s="173"/>
      <c r="G57" s="174">
        <f>ROUND(E57*F57,2)</f>
        <v>0</v>
      </c>
      <c r="H57" s="152">
        <v>0</v>
      </c>
      <c r="I57" s="152">
        <f>ROUND(E57*H57,2)</f>
        <v>0</v>
      </c>
      <c r="J57" s="152">
        <v>22000</v>
      </c>
      <c r="K57" s="152">
        <f>ROUND(E57*J57,2)</f>
        <v>44000</v>
      </c>
      <c r="L57" s="152">
        <v>15</v>
      </c>
      <c r="M57" s="152">
        <f>G57*(1+L57/100)</f>
        <v>0</v>
      </c>
      <c r="N57" s="152">
        <v>0</v>
      </c>
      <c r="O57" s="152">
        <f>ROUND(E57*N57,2)</f>
        <v>0</v>
      </c>
      <c r="P57" s="152">
        <v>0</v>
      </c>
      <c r="Q57" s="152">
        <f>ROUND(E57*P57,2)</f>
        <v>0</v>
      </c>
      <c r="R57" s="152"/>
      <c r="S57" s="152" t="s">
        <v>234</v>
      </c>
      <c r="T57" s="152" t="s">
        <v>235</v>
      </c>
      <c r="U57" s="152">
        <v>0</v>
      </c>
      <c r="V57" s="152">
        <f>ROUND(E57*U57,2)</f>
        <v>0</v>
      </c>
      <c r="W57" s="152"/>
      <c r="X57" s="152" t="s">
        <v>174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175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t="20.399999999999999" outlineLevel="1" x14ac:dyDescent="0.25">
      <c r="A58" s="169">
        <v>17</v>
      </c>
      <c r="B58" s="170" t="s">
        <v>360</v>
      </c>
      <c r="C58" s="178" t="s">
        <v>361</v>
      </c>
      <c r="D58" s="171" t="s">
        <v>295</v>
      </c>
      <c r="E58" s="172">
        <v>1</v>
      </c>
      <c r="F58" s="173"/>
      <c r="G58" s="174">
        <f>ROUND(E58*F58,2)</f>
        <v>0</v>
      </c>
      <c r="H58" s="152">
        <v>0</v>
      </c>
      <c r="I58" s="152">
        <f>ROUND(E58*H58,2)</f>
        <v>0</v>
      </c>
      <c r="J58" s="152">
        <v>21000</v>
      </c>
      <c r="K58" s="152">
        <f>ROUND(E58*J58,2)</f>
        <v>21000</v>
      </c>
      <c r="L58" s="152">
        <v>15</v>
      </c>
      <c r="M58" s="152">
        <f>G58*(1+L58/100)</f>
        <v>0</v>
      </c>
      <c r="N58" s="152">
        <v>0</v>
      </c>
      <c r="O58" s="152">
        <f>ROUND(E58*N58,2)</f>
        <v>0</v>
      </c>
      <c r="P58" s="152">
        <v>0</v>
      </c>
      <c r="Q58" s="152">
        <f>ROUND(E58*P58,2)</f>
        <v>0</v>
      </c>
      <c r="R58" s="152"/>
      <c r="S58" s="152" t="s">
        <v>234</v>
      </c>
      <c r="T58" s="152" t="s">
        <v>235</v>
      </c>
      <c r="U58" s="152">
        <v>0</v>
      </c>
      <c r="V58" s="152">
        <f>ROUND(E58*U58,2)</f>
        <v>0</v>
      </c>
      <c r="W58" s="152"/>
      <c r="X58" s="152" t="s">
        <v>174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175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5">
      <c r="A59" s="156" t="s">
        <v>167</v>
      </c>
      <c r="B59" s="157" t="s">
        <v>72</v>
      </c>
      <c r="C59" s="175" t="s">
        <v>73</v>
      </c>
      <c r="D59" s="158"/>
      <c r="E59" s="159"/>
      <c r="F59" s="160"/>
      <c r="G59" s="161">
        <f>SUMIF(AG60:AG61,"&lt;&gt;NOR",G60:G61)</f>
        <v>0</v>
      </c>
      <c r="H59" s="155"/>
      <c r="I59" s="155">
        <f>SUM(I60:I61)</f>
        <v>3969.5</v>
      </c>
      <c r="J59" s="155"/>
      <c r="K59" s="155">
        <f>SUM(K60:K61)</f>
        <v>1572.5</v>
      </c>
      <c r="L59" s="155"/>
      <c r="M59" s="155">
        <f>SUM(M60:M61)</f>
        <v>0</v>
      </c>
      <c r="N59" s="155"/>
      <c r="O59" s="155">
        <f>SUM(O60:O61)</f>
        <v>0</v>
      </c>
      <c r="P59" s="155"/>
      <c r="Q59" s="155">
        <f>SUM(Q60:Q61)</f>
        <v>0</v>
      </c>
      <c r="R59" s="155"/>
      <c r="S59" s="155"/>
      <c r="T59" s="155"/>
      <c r="U59" s="155"/>
      <c r="V59" s="155">
        <f>SUM(V60:V61)</f>
        <v>3.19</v>
      </c>
      <c r="W59" s="155"/>
      <c r="X59" s="155"/>
      <c r="AG59" t="s">
        <v>168</v>
      </c>
    </row>
    <row r="60" spans="1:60" ht="40.799999999999997" outlineLevel="1" x14ac:dyDescent="0.25">
      <c r="A60" s="162">
        <v>18</v>
      </c>
      <c r="B60" s="163" t="s">
        <v>362</v>
      </c>
      <c r="C60" s="176" t="s">
        <v>363</v>
      </c>
      <c r="D60" s="164" t="s">
        <v>180</v>
      </c>
      <c r="E60" s="165">
        <v>4.25</v>
      </c>
      <c r="F60" s="166"/>
      <c r="G60" s="167">
        <f>ROUND(E60*F60,2)</f>
        <v>0</v>
      </c>
      <c r="H60" s="152">
        <v>934</v>
      </c>
      <c r="I60" s="152">
        <f>ROUND(E60*H60,2)</f>
        <v>3969.5</v>
      </c>
      <c r="J60" s="152">
        <v>370</v>
      </c>
      <c r="K60" s="152">
        <f>ROUND(E60*J60,2)</f>
        <v>1572.5</v>
      </c>
      <c r="L60" s="152">
        <v>15</v>
      </c>
      <c r="M60" s="152">
        <f>G60*(1+L60/100)</f>
        <v>0</v>
      </c>
      <c r="N60" s="152">
        <v>0</v>
      </c>
      <c r="O60" s="152">
        <f>ROUND(E60*N60,2)</f>
        <v>0</v>
      </c>
      <c r="P60" s="152">
        <v>0</v>
      </c>
      <c r="Q60" s="152">
        <f>ROUND(E60*P60,2)</f>
        <v>0</v>
      </c>
      <c r="R60" s="152"/>
      <c r="S60" s="152" t="s">
        <v>234</v>
      </c>
      <c r="T60" s="152" t="s">
        <v>235</v>
      </c>
      <c r="U60" s="152">
        <v>0.75</v>
      </c>
      <c r="V60" s="152">
        <f>ROUND(E60*U60,2)</f>
        <v>3.19</v>
      </c>
      <c r="W60" s="152"/>
      <c r="X60" s="152" t="s">
        <v>174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175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0.399999999999999" outlineLevel="1" x14ac:dyDescent="0.25">
      <c r="A61" s="150"/>
      <c r="B61" s="151"/>
      <c r="C61" s="177" t="s">
        <v>364</v>
      </c>
      <c r="D61" s="153"/>
      <c r="E61" s="154">
        <v>4.25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47"/>
      <c r="Z61" s="147"/>
      <c r="AA61" s="147"/>
      <c r="AB61" s="147"/>
      <c r="AC61" s="147"/>
      <c r="AD61" s="147"/>
      <c r="AE61" s="147"/>
      <c r="AF61" s="147"/>
      <c r="AG61" s="147" t="s">
        <v>177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x14ac:dyDescent="0.25">
      <c r="A62" s="156" t="s">
        <v>167</v>
      </c>
      <c r="B62" s="157" t="s">
        <v>78</v>
      </c>
      <c r="C62" s="175" t="s">
        <v>79</v>
      </c>
      <c r="D62" s="158"/>
      <c r="E62" s="159"/>
      <c r="F62" s="160"/>
      <c r="G62" s="161">
        <f>SUMIF(AG63:AG72,"&lt;&gt;NOR",G63:G72)</f>
        <v>0</v>
      </c>
      <c r="H62" s="155"/>
      <c r="I62" s="155">
        <f>SUM(I63:I72)</f>
        <v>8489.31</v>
      </c>
      <c r="J62" s="155"/>
      <c r="K62" s="155">
        <f>SUM(K63:K72)</f>
        <v>18123.080000000002</v>
      </c>
      <c r="L62" s="155"/>
      <c r="M62" s="155">
        <f>SUM(M63:M72)</f>
        <v>0</v>
      </c>
      <c r="N62" s="155"/>
      <c r="O62" s="155">
        <f>SUM(O63:O72)</f>
        <v>1.4200000000000002</v>
      </c>
      <c r="P62" s="155"/>
      <c r="Q62" s="155">
        <f>SUM(Q63:Q72)</f>
        <v>0</v>
      </c>
      <c r="R62" s="155"/>
      <c r="S62" s="155"/>
      <c r="T62" s="155"/>
      <c r="U62" s="155"/>
      <c r="V62" s="155">
        <f>SUM(V63:V72)</f>
        <v>37.340000000000003</v>
      </c>
      <c r="W62" s="155"/>
      <c r="X62" s="155"/>
      <c r="AG62" t="s">
        <v>168</v>
      </c>
    </row>
    <row r="63" spans="1:60" ht="20.399999999999999" outlineLevel="1" x14ac:dyDescent="0.25">
      <c r="A63" s="162">
        <v>19</v>
      </c>
      <c r="B63" s="163" t="s">
        <v>365</v>
      </c>
      <c r="C63" s="176" t="s">
        <v>366</v>
      </c>
      <c r="D63" s="164" t="s">
        <v>180</v>
      </c>
      <c r="E63" s="165">
        <v>3.3650000000000002</v>
      </c>
      <c r="F63" s="166"/>
      <c r="G63" s="167">
        <f>ROUND(E63*F63,2)</f>
        <v>0</v>
      </c>
      <c r="H63" s="152">
        <v>118.55</v>
      </c>
      <c r="I63" s="152">
        <f>ROUND(E63*H63,2)</f>
        <v>398.92</v>
      </c>
      <c r="J63" s="152">
        <v>189.45</v>
      </c>
      <c r="K63" s="152">
        <f>ROUND(E63*J63,2)</f>
        <v>637.5</v>
      </c>
      <c r="L63" s="152">
        <v>15</v>
      </c>
      <c r="M63" s="152">
        <f>G63*(1+L63/100)</f>
        <v>0</v>
      </c>
      <c r="N63" s="152">
        <v>3.141E-2</v>
      </c>
      <c r="O63" s="152">
        <f>ROUND(E63*N63,2)</f>
        <v>0.11</v>
      </c>
      <c r="P63" s="152">
        <v>0</v>
      </c>
      <c r="Q63" s="152">
        <f>ROUND(E63*P63,2)</f>
        <v>0</v>
      </c>
      <c r="R63" s="152"/>
      <c r="S63" s="152" t="s">
        <v>172</v>
      </c>
      <c r="T63" s="152" t="s">
        <v>181</v>
      </c>
      <c r="U63" s="152">
        <v>0.45</v>
      </c>
      <c r="V63" s="152">
        <f>ROUND(E63*U63,2)</f>
        <v>1.51</v>
      </c>
      <c r="W63" s="152"/>
      <c r="X63" s="152" t="s">
        <v>174</v>
      </c>
      <c r="Y63" s="147"/>
      <c r="Z63" s="147"/>
      <c r="AA63" s="147"/>
      <c r="AB63" s="147"/>
      <c r="AC63" s="147"/>
      <c r="AD63" s="147"/>
      <c r="AE63" s="147"/>
      <c r="AF63" s="147"/>
      <c r="AG63" s="147" t="s">
        <v>175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0.399999999999999" outlineLevel="1" x14ac:dyDescent="0.25">
      <c r="A64" s="150"/>
      <c r="B64" s="151"/>
      <c r="C64" s="177" t="s">
        <v>367</v>
      </c>
      <c r="D64" s="153"/>
      <c r="E64" s="154">
        <v>3.3650000000000002</v>
      </c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47"/>
      <c r="Z64" s="147"/>
      <c r="AA64" s="147"/>
      <c r="AB64" s="147"/>
      <c r="AC64" s="147"/>
      <c r="AD64" s="147"/>
      <c r="AE64" s="147"/>
      <c r="AF64" s="147"/>
      <c r="AG64" s="147" t="s">
        <v>177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20.399999999999999" outlineLevel="1" x14ac:dyDescent="0.25">
      <c r="A65" s="162">
        <v>20</v>
      </c>
      <c r="B65" s="163" t="s">
        <v>368</v>
      </c>
      <c r="C65" s="176" t="s">
        <v>369</v>
      </c>
      <c r="D65" s="164" t="s">
        <v>180</v>
      </c>
      <c r="E65" s="165">
        <v>14</v>
      </c>
      <c r="F65" s="166"/>
      <c r="G65" s="167">
        <f>ROUND(E65*F65,2)</f>
        <v>0</v>
      </c>
      <c r="H65" s="152">
        <v>36.6</v>
      </c>
      <c r="I65" s="152">
        <f>ROUND(E65*H65,2)</f>
        <v>512.4</v>
      </c>
      <c r="J65" s="152">
        <v>197.4</v>
      </c>
      <c r="K65" s="152">
        <f>ROUND(E65*J65,2)</f>
        <v>2763.6</v>
      </c>
      <c r="L65" s="152">
        <v>15</v>
      </c>
      <c r="M65" s="152">
        <f>G65*(1+L65/100)</f>
        <v>0</v>
      </c>
      <c r="N65" s="152">
        <v>3.9210000000000002E-2</v>
      </c>
      <c r="O65" s="152">
        <f>ROUND(E65*N65,2)</f>
        <v>0.55000000000000004</v>
      </c>
      <c r="P65" s="152">
        <v>0</v>
      </c>
      <c r="Q65" s="152">
        <f>ROUND(E65*P65,2)</f>
        <v>0</v>
      </c>
      <c r="R65" s="152"/>
      <c r="S65" s="152" t="s">
        <v>172</v>
      </c>
      <c r="T65" s="152" t="s">
        <v>181</v>
      </c>
      <c r="U65" s="152">
        <v>0.4</v>
      </c>
      <c r="V65" s="152">
        <f>ROUND(E65*U65,2)</f>
        <v>5.6</v>
      </c>
      <c r="W65" s="152"/>
      <c r="X65" s="152" t="s">
        <v>174</v>
      </c>
      <c r="Y65" s="147"/>
      <c r="Z65" s="147"/>
      <c r="AA65" s="147"/>
      <c r="AB65" s="147"/>
      <c r="AC65" s="147"/>
      <c r="AD65" s="147"/>
      <c r="AE65" s="147"/>
      <c r="AF65" s="147"/>
      <c r="AG65" s="147" t="s">
        <v>175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20.399999999999999" outlineLevel="1" x14ac:dyDescent="0.25">
      <c r="A66" s="150"/>
      <c r="B66" s="151"/>
      <c r="C66" s="177" t="s">
        <v>370</v>
      </c>
      <c r="D66" s="153"/>
      <c r="E66" s="154">
        <v>14</v>
      </c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47"/>
      <c r="Z66" s="147"/>
      <c r="AA66" s="147"/>
      <c r="AB66" s="147"/>
      <c r="AC66" s="147"/>
      <c r="AD66" s="147"/>
      <c r="AE66" s="147"/>
      <c r="AF66" s="147"/>
      <c r="AG66" s="147" t="s">
        <v>177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62">
        <v>21</v>
      </c>
      <c r="B67" s="163" t="s">
        <v>371</v>
      </c>
      <c r="C67" s="176" t="s">
        <v>372</v>
      </c>
      <c r="D67" s="164" t="s">
        <v>180</v>
      </c>
      <c r="E67" s="165">
        <v>25.725000000000001</v>
      </c>
      <c r="F67" s="166"/>
      <c r="G67" s="167">
        <f>ROUND(E67*F67,2)</f>
        <v>0</v>
      </c>
      <c r="H67" s="152">
        <v>148.33000000000001</v>
      </c>
      <c r="I67" s="152">
        <f>ROUND(E67*H67,2)</f>
        <v>3815.79</v>
      </c>
      <c r="J67" s="152">
        <v>293.67</v>
      </c>
      <c r="K67" s="152">
        <f>ROUND(E67*J67,2)</f>
        <v>7554.66</v>
      </c>
      <c r="L67" s="152">
        <v>15</v>
      </c>
      <c r="M67" s="152">
        <f>G67*(1+L67/100)</f>
        <v>0</v>
      </c>
      <c r="N67" s="152">
        <v>1.8499999999999999E-2</v>
      </c>
      <c r="O67" s="152">
        <f>ROUND(E67*N67,2)</f>
        <v>0.48</v>
      </c>
      <c r="P67" s="152">
        <v>0</v>
      </c>
      <c r="Q67" s="152">
        <f>ROUND(E67*P67,2)</f>
        <v>0</v>
      </c>
      <c r="R67" s="152"/>
      <c r="S67" s="152" t="s">
        <v>172</v>
      </c>
      <c r="T67" s="152" t="s">
        <v>173</v>
      </c>
      <c r="U67" s="152">
        <v>0.57984000000000002</v>
      </c>
      <c r="V67" s="152">
        <f>ROUND(E67*U67,2)</f>
        <v>14.92</v>
      </c>
      <c r="W67" s="152"/>
      <c r="X67" s="152" t="s">
        <v>174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175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5">
      <c r="A68" s="150"/>
      <c r="B68" s="151"/>
      <c r="C68" s="177" t="s">
        <v>373</v>
      </c>
      <c r="D68" s="153"/>
      <c r="E68" s="154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47"/>
      <c r="Z68" s="147"/>
      <c r="AA68" s="147"/>
      <c r="AB68" s="147"/>
      <c r="AC68" s="147"/>
      <c r="AD68" s="147"/>
      <c r="AE68" s="147"/>
      <c r="AF68" s="147"/>
      <c r="AG68" s="147" t="s">
        <v>177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5">
      <c r="A69" s="150"/>
      <c r="B69" s="151"/>
      <c r="C69" s="177" t="s">
        <v>374</v>
      </c>
      <c r="D69" s="153"/>
      <c r="E69" s="154">
        <v>5.0475000000000003</v>
      </c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47"/>
      <c r="Z69" s="147"/>
      <c r="AA69" s="147"/>
      <c r="AB69" s="147"/>
      <c r="AC69" s="147"/>
      <c r="AD69" s="147"/>
      <c r="AE69" s="147"/>
      <c r="AF69" s="147"/>
      <c r="AG69" s="147" t="s">
        <v>177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5">
      <c r="A70" s="150"/>
      <c r="B70" s="151"/>
      <c r="C70" s="177" t="s">
        <v>375</v>
      </c>
      <c r="D70" s="153"/>
      <c r="E70" s="154">
        <v>20.677499999999998</v>
      </c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47"/>
      <c r="Z70" s="147"/>
      <c r="AA70" s="147"/>
      <c r="AB70" s="147"/>
      <c r="AC70" s="147"/>
      <c r="AD70" s="147"/>
      <c r="AE70" s="147"/>
      <c r="AF70" s="147"/>
      <c r="AG70" s="147" t="s">
        <v>177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t="20.399999999999999" outlineLevel="1" x14ac:dyDescent="0.25">
      <c r="A71" s="162">
        <v>22</v>
      </c>
      <c r="B71" s="163" t="s">
        <v>376</v>
      </c>
      <c r="C71" s="176" t="s">
        <v>377</v>
      </c>
      <c r="D71" s="164" t="s">
        <v>180</v>
      </c>
      <c r="E71" s="165">
        <v>47.11</v>
      </c>
      <c r="F71" s="166"/>
      <c r="G71" s="167">
        <f>ROUND(E71*F71,2)</f>
        <v>0</v>
      </c>
      <c r="H71" s="152">
        <v>79.86</v>
      </c>
      <c r="I71" s="152">
        <f>ROUND(E71*H71,2)</f>
        <v>3762.2</v>
      </c>
      <c r="J71" s="152">
        <v>152.13999999999999</v>
      </c>
      <c r="K71" s="152">
        <f>ROUND(E71*J71,2)</f>
        <v>7167.32</v>
      </c>
      <c r="L71" s="152">
        <v>15</v>
      </c>
      <c r="M71" s="152">
        <f>G71*(1+L71/100)</f>
        <v>0</v>
      </c>
      <c r="N71" s="152">
        <v>5.9800000000000001E-3</v>
      </c>
      <c r="O71" s="152">
        <f>ROUND(E71*N71,2)</f>
        <v>0.28000000000000003</v>
      </c>
      <c r="P71" s="152">
        <v>0</v>
      </c>
      <c r="Q71" s="152">
        <f>ROUND(E71*P71,2)</f>
        <v>0</v>
      </c>
      <c r="R71" s="152"/>
      <c r="S71" s="152" t="s">
        <v>172</v>
      </c>
      <c r="T71" s="152" t="s">
        <v>173</v>
      </c>
      <c r="U71" s="152">
        <v>0.32500000000000001</v>
      </c>
      <c r="V71" s="152">
        <f>ROUND(E71*U71,2)</f>
        <v>15.31</v>
      </c>
      <c r="W71" s="152"/>
      <c r="X71" s="152" t="s">
        <v>174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182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5">
      <c r="A72" s="150"/>
      <c r="B72" s="151"/>
      <c r="C72" s="177" t="s">
        <v>378</v>
      </c>
      <c r="D72" s="153"/>
      <c r="E72" s="154">
        <v>47.11</v>
      </c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47"/>
      <c r="Z72" s="147"/>
      <c r="AA72" s="147"/>
      <c r="AB72" s="147"/>
      <c r="AC72" s="147"/>
      <c r="AD72" s="147"/>
      <c r="AE72" s="147"/>
      <c r="AF72" s="147"/>
      <c r="AG72" s="147" t="s">
        <v>177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x14ac:dyDescent="0.25">
      <c r="A73" s="156" t="s">
        <v>167</v>
      </c>
      <c r="B73" s="157" t="s">
        <v>80</v>
      </c>
      <c r="C73" s="175" t="s">
        <v>81</v>
      </c>
      <c r="D73" s="158"/>
      <c r="E73" s="159"/>
      <c r="F73" s="160"/>
      <c r="G73" s="161">
        <f>SUMIF(AG74:AG79,"&lt;&gt;NOR",G74:G79)</f>
        <v>0</v>
      </c>
      <c r="H73" s="155"/>
      <c r="I73" s="155">
        <f>SUM(I74:I79)</f>
        <v>17863.7</v>
      </c>
      <c r="J73" s="155"/>
      <c r="K73" s="155">
        <f>SUM(K74:K79)</f>
        <v>35167.629999999997</v>
      </c>
      <c r="L73" s="155"/>
      <c r="M73" s="155">
        <f>SUM(M74:M79)</f>
        <v>0</v>
      </c>
      <c r="N73" s="155"/>
      <c r="O73" s="155">
        <f>SUM(O74:O79)</f>
        <v>2</v>
      </c>
      <c r="P73" s="155"/>
      <c r="Q73" s="155">
        <f>SUM(Q74:Q79)</f>
        <v>0</v>
      </c>
      <c r="R73" s="155"/>
      <c r="S73" s="155"/>
      <c r="T73" s="155"/>
      <c r="U73" s="155"/>
      <c r="V73" s="155">
        <f>SUM(V74:V79)</f>
        <v>71.69</v>
      </c>
      <c r="W73" s="155"/>
      <c r="X73" s="155"/>
      <c r="AG73" t="s">
        <v>168</v>
      </c>
    </row>
    <row r="74" spans="1:60" outlineLevel="1" x14ac:dyDescent="0.25">
      <c r="A74" s="162">
        <v>23</v>
      </c>
      <c r="B74" s="163" t="s">
        <v>379</v>
      </c>
      <c r="C74" s="176" t="s">
        <v>380</v>
      </c>
      <c r="D74" s="164" t="s">
        <v>180</v>
      </c>
      <c r="E74" s="165">
        <v>33.659999999999997</v>
      </c>
      <c r="F74" s="166"/>
      <c r="G74" s="167">
        <f>ROUND(E74*F74,2)</f>
        <v>0</v>
      </c>
      <c r="H74" s="152">
        <v>53.92</v>
      </c>
      <c r="I74" s="152">
        <f>ROUND(E74*H74,2)</f>
        <v>1814.95</v>
      </c>
      <c r="J74" s="152">
        <v>677.08</v>
      </c>
      <c r="K74" s="152">
        <f>ROUND(E74*J74,2)</f>
        <v>22790.51</v>
      </c>
      <c r="L74" s="152">
        <v>15</v>
      </c>
      <c r="M74" s="152">
        <f>G74*(1+L74/100)</f>
        <v>0</v>
      </c>
      <c r="N74" s="152">
        <v>5.7230000000000003E-2</v>
      </c>
      <c r="O74" s="152">
        <f>ROUND(E74*N74,2)</f>
        <v>1.93</v>
      </c>
      <c r="P74" s="152">
        <v>0</v>
      </c>
      <c r="Q74" s="152">
        <f>ROUND(E74*P74,2)</f>
        <v>0</v>
      </c>
      <c r="R74" s="152"/>
      <c r="S74" s="152" t="s">
        <v>172</v>
      </c>
      <c r="T74" s="152" t="s">
        <v>173</v>
      </c>
      <c r="U74" s="152">
        <v>1.32</v>
      </c>
      <c r="V74" s="152">
        <f>ROUND(E74*U74,2)</f>
        <v>44.43</v>
      </c>
      <c r="W74" s="152"/>
      <c r="X74" s="152" t="s">
        <v>174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182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30.6" outlineLevel="1" x14ac:dyDescent="0.25">
      <c r="A75" s="150"/>
      <c r="B75" s="151"/>
      <c r="C75" s="177" t="s">
        <v>381</v>
      </c>
      <c r="D75" s="153"/>
      <c r="E75" s="154">
        <v>33.659999999999997</v>
      </c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47"/>
      <c r="Z75" s="147"/>
      <c r="AA75" s="147"/>
      <c r="AB75" s="147"/>
      <c r="AC75" s="147"/>
      <c r="AD75" s="147"/>
      <c r="AE75" s="147"/>
      <c r="AF75" s="147"/>
      <c r="AG75" s="147" t="s">
        <v>177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30.6" outlineLevel="1" x14ac:dyDescent="0.25">
      <c r="A76" s="162">
        <v>24</v>
      </c>
      <c r="B76" s="163" t="s">
        <v>382</v>
      </c>
      <c r="C76" s="176" t="s">
        <v>383</v>
      </c>
      <c r="D76" s="164" t="s">
        <v>180</v>
      </c>
      <c r="E76" s="165">
        <v>100.98</v>
      </c>
      <c r="F76" s="166"/>
      <c r="G76" s="167">
        <f>ROUND(E76*F76,2)</f>
        <v>0</v>
      </c>
      <c r="H76" s="152">
        <v>158.93</v>
      </c>
      <c r="I76" s="152">
        <f>ROUND(E76*H76,2)</f>
        <v>16048.75</v>
      </c>
      <c r="J76" s="152">
        <v>122.57</v>
      </c>
      <c r="K76" s="152">
        <f>ROUND(E76*J76,2)</f>
        <v>12377.12</v>
      </c>
      <c r="L76" s="152">
        <v>15</v>
      </c>
      <c r="M76" s="152">
        <f>G76*(1+L76/100)</f>
        <v>0</v>
      </c>
      <c r="N76" s="152">
        <v>7.2000000000000005E-4</v>
      </c>
      <c r="O76" s="152">
        <f>ROUND(E76*N76,2)</f>
        <v>7.0000000000000007E-2</v>
      </c>
      <c r="P76" s="152">
        <v>0</v>
      </c>
      <c r="Q76" s="152">
        <f>ROUND(E76*P76,2)</f>
        <v>0</v>
      </c>
      <c r="R76" s="152"/>
      <c r="S76" s="152" t="s">
        <v>172</v>
      </c>
      <c r="T76" s="152" t="s">
        <v>173</v>
      </c>
      <c r="U76" s="152">
        <v>0.27</v>
      </c>
      <c r="V76" s="152">
        <f>ROUND(E76*U76,2)</f>
        <v>27.26</v>
      </c>
      <c r="W76" s="152"/>
      <c r="X76" s="152" t="s">
        <v>174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182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50"/>
      <c r="B77" s="151"/>
      <c r="C77" s="237" t="s">
        <v>213</v>
      </c>
      <c r="D77" s="238"/>
      <c r="E77" s="238"/>
      <c r="F77" s="238"/>
      <c r="G77" s="238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47"/>
      <c r="Z77" s="147"/>
      <c r="AA77" s="147"/>
      <c r="AB77" s="147"/>
      <c r="AC77" s="147"/>
      <c r="AD77" s="147"/>
      <c r="AE77" s="147"/>
      <c r="AF77" s="147"/>
      <c r="AG77" s="147" t="s">
        <v>187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30.6" outlineLevel="1" x14ac:dyDescent="0.25">
      <c r="A78" s="150"/>
      <c r="B78" s="151"/>
      <c r="C78" s="177" t="s">
        <v>384</v>
      </c>
      <c r="D78" s="153"/>
      <c r="E78" s="154">
        <v>100.98</v>
      </c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47"/>
      <c r="Z78" s="147"/>
      <c r="AA78" s="147"/>
      <c r="AB78" s="147"/>
      <c r="AC78" s="147"/>
      <c r="AD78" s="147"/>
      <c r="AE78" s="147"/>
      <c r="AF78" s="147"/>
      <c r="AG78" s="147" t="s">
        <v>177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5">
      <c r="A79" s="150"/>
      <c r="B79" s="151"/>
      <c r="C79" s="177" t="s">
        <v>385</v>
      </c>
      <c r="D79" s="153"/>
      <c r="E79" s="154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47"/>
      <c r="Z79" s="147"/>
      <c r="AA79" s="147"/>
      <c r="AB79" s="147"/>
      <c r="AC79" s="147"/>
      <c r="AD79" s="147"/>
      <c r="AE79" s="147"/>
      <c r="AF79" s="147"/>
      <c r="AG79" s="147" t="s">
        <v>177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x14ac:dyDescent="0.25">
      <c r="A80" s="156" t="s">
        <v>167</v>
      </c>
      <c r="B80" s="157" t="s">
        <v>82</v>
      </c>
      <c r="C80" s="175" t="s">
        <v>83</v>
      </c>
      <c r="D80" s="158"/>
      <c r="E80" s="159"/>
      <c r="F80" s="160"/>
      <c r="G80" s="161">
        <f>SUMIF(AG81:AG92,"&lt;&gt;NOR",G81:G92)</f>
        <v>0</v>
      </c>
      <c r="H80" s="155"/>
      <c r="I80" s="155">
        <f>SUM(I81:I92)</f>
        <v>57005.11</v>
      </c>
      <c r="J80" s="155"/>
      <c r="K80" s="155">
        <f>SUM(K81:K92)</f>
        <v>25600</v>
      </c>
      <c r="L80" s="155"/>
      <c r="M80" s="155">
        <f>SUM(M81:M92)</f>
        <v>0</v>
      </c>
      <c r="N80" s="155"/>
      <c r="O80" s="155">
        <f>SUM(O81:O92)</f>
        <v>38.69</v>
      </c>
      <c r="P80" s="155"/>
      <c r="Q80" s="155">
        <f>SUM(Q81:Q92)</f>
        <v>0</v>
      </c>
      <c r="R80" s="155"/>
      <c r="S80" s="155"/>
      <c r="T80" s="155"/>
      <c r="U80" s="155"/>
      <c r="V80" s="155">
        <f>SUM(V81:V92)</f>
        <v>69.12</v>
      </c>
      <c r="W80" s="155"/>
      <c r="X80" s="155"/>
      <c r="AG80" t="s">
        <v>168</v>
      </c>
    </row>
    <row r="81" spans="1:60" ht="20.399999999999999" outlineLevel="1" x14ac:dyDescent="0.25">
      <c r="A81" s="162">
        <v>25</v>
      </c>
      <c r="B81" s="163" t="s">
        <v>386</v>
      </c>
      <c r="C81" s="176" t="s">
        <v>387</v>
      </c>
      <c r="D81" s="164" t="s">
        <v>311</v>
      </c>
      <c r="E81" s="165">
        <v>6.2</v>
      </c>
      <c r="F81" s="166"/>
      <c r="G81" s="167">
        <f>ROUND(E81*F81,2)</f>
        <v>0</v>
      </c>
      <c r="H81" s="152">
        <v>0</v>
      </c>
      <c r="I81" s="152">
        <f>ROUND(E81*H81,2)</f>
        <v>0</v>
      </c>
      <c r="J81" s="152">
        <v>727</v>
      </c>
      <c r="K81" s="152">
        <f>ROUND(E81*J81,2)</f>
        <v>4507.3999999999996</v>
      </c>
      <c r="L81" s="152">
        <v>15</v>
      </c>
      <c r="M81" s="152">
        <f>G81*(1+L81/100)</f>
        <v>0</v>
      </c>
      <c r="N81" s="152">
        <v>0</v>
      </c>
      <c r="O81" s="152">
        <f>ROUND(E81*N81,2)</f>
        <v>0</v>
      </c>
      <c r="P81" s="152">
        <v>0</v>
      </c>
      <c r="Q81" s="152">
        <f>ROUND(E81*P81,2)</f>
        <v>0</v>
      </c>
      <c r="R81" s="152"/>
      <c r="S81" s="152" t="s">
        <v>172</v>
      </c>
      <c r="T81" s="152" t="s">
        <v>173</v>
      </c>
      <c r="U81" s="152">
        <v>1.84</v>
      </c>
      <c r="V81" s="152">
        <f>ROUND(E81*U81,2)</f>
        <v>11.41</v>
      </c>
      <c r="W81" s="152"/>
      <c r="X81" s="152" t="s">
        <v>174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175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50"/>
      <c r="B82" s="151"/>
      <c r="C82" s="177" t="s">
        <v>388</v>
      </c>
      <c r="D82" s="153"/>
      <c r="E82" s="154">
        <v>6.2</v>
      </c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47"/>
      <c r="Z82" s="147"/>
      <c r="AA82" s="147"/>
      <c r="AB82" s="147"/>
      <c r="AC82" s="147"/>
      <c r="AD82" s="147"/>
      <c r="AE82" s="147"/>
      <c r="AF82" s="147"/>
      <c r="AG82" s="147" t="s">
        <v>177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62">
        <v>26</v>
      </c>
      <c r="B83" s="163" t="s">
        <v>389</v>
      </c>
      <c r="C83" s="176" t="s">
        <v>390</v>
      </c>
      <c r="D83" s="164" t="s">
        <v>311</v>
      </c>
      <c r="E83" s="165">
        <v>6.82</v>
      </c>
      <c r="F83" s="166"/>
      <c r="G83" s="167">
        <f>ROUND(E83*F83,2)</f>
        <v>0</v>
      </c>
      <c r="H83" s="152">
        <v>850</v>
      </c>
      <c r="I83" s="152">
        <f>ROUND(E83*H83,2)</f>
        <v>5797</v>
      </c>
      <c r="J83" s="152">
        <v>327</v>
      </c>
      <c r="K83" s="152">
        <f>ROUND(E83*J83,2)</f>
        <v>2230.14</v>
      </c>
      <c r="L83" s="152">
        <v>15</v>
      </c>
      <c r="M83" s="152">
        <f>G83*(1+L83/100)</f>
        <v>0</v>
      </c>
      <c r="N83" s="152">
        <v>0.42</v>
      </c>
      <c r="O83" s="152">
        <f>ROUND(E83*N83,2)</f>
        <v>2.86</v>
      </c>
      <c r="P83" s="152">
        <v>0</v>
      </c>
      <c r="Q83" s="152">
        <f>ROUND(E83*P83,2)</f>
        <v>0</v>
      </c>
      <c r="R83" s="152"/>
      <c r="S83" s="152" t="s">
        <v>234</v>
      </c>
      <c r="T83" s="152" t="s">
        <v>235</v>
      </c>
      <c r="U83" s="152">
        <v>1.84</v>
      </c>
      <c r="V83" s="152">
        <f>ROUND(E83*U83,2)</f>
        <v>12.55</v>
      </c>
      <c r="W83" s="152"/>
      <c r="X83" s="152" t="s">
        <v>174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175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5">
      <c r="A84" s="150"/>
      <c r="B84" s="151"/>
      <c r="C84" s="177" t="s">
        <v>391</v>
      </c>
      <c r="D84" s="153"/>
      <c r="E84" s="154">
        <v>6.82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47"/>
      <c r="Z84" s="147"/>
      <c r="AA84" s="147"/>
      <c r="AB84" s="147"/>
      <c r="AC84" s="147"/>
      <c r="AD84" s="147"/>
      <c r="AE84" s="147"/>
      <c r="AF84" s="147"/>
      <c r="AG84" s="147" t="s">
        <v>177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5">
      <c r="A85" s="162">
        <v>27</v>
      </c>
      <c r="B85" s="163" t="s">
        <v>392</v>
      </c>
      <c r="C85" s="176" t="s">
        <v>393</v>
      </c>
      <c r="D85" s="164" t="s">
        <v>311</v>
      </c>
      <c r="E85" s="165">
        <v>4.6500000000000004</v>
      </c>
      <c r="F85" s="166"/>
      <c r="G85" s="167">
        <f>ROUND(E85*F85,2)</f>
        <v>0</v>
      </c>
      <c r="H85" s="152">
        <v>2392.37</v>
      </c>
      <c r="I85" s="152">
        <f>ROUND(E85*H85,2)</f>
        <v>11124.52</v>
      </c>
      <c r="J85" s="152">
        <v>1307.6300000000001</v>
      </c>
      <c r="K85" s="152">
        <f>ROUND(E85*J85,2)</f>
        <v>6080.48</v>
      </c>
      <c r="L85" s="152">
        <v>15</v>
      </c>
      <c r="M85" s="152">
        <f>G85*(1+L85/100)</f>
        <v>0</v>
      </c>
      <c r="N85" s="152">
        <v>2.5249999999999999</v>
      </c>
      <c r="O85" s="152">
        <f>ROUND(E85*N85,2)</f>
        <v>11.74</v>
      </c>
      <c r="P85" s="152">
        <v>0</v>
      </c>
      <c r="Q85" s="152">
        <f>ROUND(E85*P85,2)</f>
        <v>0</v>
      </c>
      <c r="R85" s="152"/>
      <c r="S85" s="152" t="s">
        <v>172</v>
      </c>
      <c r="T85" s="152" t="s">
        <v>173</v>
      </c>
      <c r="U85" s="152">
        <v>3.21</v>
      </c>
      <c r="V85" s="152">
        <f>ROUND(E85*U85,2)</f>
        <v>14.93</v>
      </c>
      <c r="W85" s="152"/>
      <c r="X85" s="152" t="s">
        <v>174</v>
      </c>
      <c r="Y85" s="147"/>
      <c r="Z85" s="147"/>
      <c r="AA85" s="147"/>
      <c r="AB85" s="147"/>
      <c r="AC85" s="147"/>
      <c r="AD85" s="147"/>
      <c r="AE85" s="147"/>
      <c r="AF85" s="147"/>
      <c r="AG85" s="147" t="s">
        <v>182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1" x14ac:dyDescent="0.25">
      <c r="A86" s="150"/>
      <c r="B86" s="151"/>
      <c r="C86" s="237" t="s">
        <v>394</v>
      </c>
      <c r="D86" s="238"/>
      <c r="E86" s="238"/>
      <c r="F86" s="238"/>
      <c r="G86" s="238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47"/>
      <c r="Z86" s="147"/>
      <c r="AA86" s="147"/>
      <c r="AB86" s="147"/>
      <c r="AC86" s="147"/>
      <c r="AD86" s="147"/>
      <c r="AE86" s="147"/>
      <c r="AF86" s="147"/>
      <c r="AG86" s="147" t="s">
        <v>187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50"/>
      <c r="B87" s="151"/>
      <c r="C87" s="177" t="s">
        <v>395</v>
      </c>
      <c r="D87" s="153"/>
      <c r="E87" s="154">
        <v>4.6500000000000004</v>
      </c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47"/>
      <c r="Z87" s="147"/>
      <c r="AA87" s="147"/>
      <c r="AB87" s="147"/>
      <c r="AC87" s="147"/>
      <c r="AD87" s="147"/>
      <c r="AE87" s="147"/>
      <c r="AF87" s="147"/>
      <c r="AG87" s="147" t="s">
        <v>177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5">
      <c r="A88" s="162">
        <v>28</v>
      </c>
      <c r="B88" s="163" t="s">
        <v>396</v>
      </c>
      <c r="C88" s="176" t="s">
        <v>397</v>
      </c>
      <c r="D88" s="164" t="s">
        <v>311</v>
      </c>
      <c r="E88" s="165">
        <v>9.3000000000000007</v>
      </c>
      <c r="F88" s="166"/>
      <c r="G88" s="167">
        <f>ROUND(E88*F88,2)</f>
        <v>0</v>
      </c>
      <c r="H88" s="152">
        <v>2541.27</v>
      </c>
      <c r="I88" s="152">
        <f>ROUND(E88*H88,2)</f>
        <v>23633.81</v>
      </c>
      <c r="J88" s="152">
        <v>933.73</v>
      </c>
      <c r="K88" s="152">
        <f>ROUND(E88*J88,2)</f>
        <v>8683.69</v>
      </c>
      <c r="L88" s="152">
        <v>15</v>
      </c>
      <c r="M88" s="152">
        <f>G88*(1+L88/100)</f>
        <v>0</v>
      </c>
      <c r="N88" s="152">
        <v>2.5249999999999999</v>
      </c>
      <c r="O88" s="152">
        <f>ROUND(E88*N88,2)</f>
        <v>23.48</v>
      </c>
      <c r="P88" s="152">
        <v>0</v>
      </c>
      <c r="Q88" s="152">
        <f>ROUND(E88*P88,2)</f>
        <v>0</v>
      </c>
      <c r="R88" s="152"/>
      <c r="S88" s="152" t="s">
        <v>172</v>
      </c>
      <c r="T88" s="152" t="s">
        <v>173</v>
      </c>
      <c r="U88" s="152">
        <v>2.3170000000000002</v>
      </c>
      <c r="V88" s="152">
        <f>ROUND(E88*U88,2)</f>
        <v>21.55</v>
      </c>
      <c r="W88" s="152"/>
      <c r="X88" s="152" t="s">
        <v>174</v>
      </c>
      <c r="Y88" s="147"/>
      <c r="Z88" s="147"/>
      <c r="AA88" s="147"/>
      <c r="AB88" s="147"/>
      <c r="AC88" s="147"/>
      <c r="AD88" s="147"/>
      <c r="AE88" s="147"/>
      <c r="AF88" s="147"/>
      <c r="AG88" s="147" t="s">
        <v>175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1" x14ac:dyDescent="0.25">
      <c r="A89" s="150"/>
      <c r="B89" s="151"/>
      <c r="C89" s="237" t="s">
        <v>394</v>
      </c>
      <c r="D89" s="238"/>
      <c r="E89" s="238"/>
      <c r="F89" s="238"/>
      <c r="G89" s="238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47"/>
      <c r="Z89" s="147"/>
      <c r="AA89" s="147"/>
      <c r="AB89" s="147"/>
      <c r="AC89" s="147"/>
      <c r="AD89" s="147"/>
      <c r="AE89" s="147"/>
      <c r="AF89" s="147"/>
      <c r="AG89" s="147" t="s">
        <v>187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50"/>
      <c r="B90" s="151"/>
      <c r="C90" s="177" t="s">
        <v>398</v>
      </c>
      <c r="D90" s="153"/>
      <c r="E90" s="154">
        <v>9.3000000000000007</v>
      </c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47"/>
      <c r="Z90" s="147"/>
      <c r="AA90" s="147"/>
      <c r="AB90" s="147"/>
      <c r="AC90" s="147"/>
      <c r="AD90" s="147"/>
      <c r="AE90" s="147"/>
      <c r="AF90" s="147"/>
      <c r="AG90" s="147" t="s">
        <v>177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20.399999999999999" outlineLevel="1" x14ac:dyDescent="0.25">
      <c r="A91" s="162">
        <v>29</v>
      </c>
      <c r="B91" s="163" t="s">
        <v>399</v>
      </c>
      <c r="C91" s="176" t="s">
        <v>400</v>
      </c>
      <c r="D91" s="164" t="s">
        <v>205</v>
      </c>
      <c r="E91" s="165">
        <v>0.56982999999999995</v>
      </c>
      <c r="F91" s="166"/>
      <c r="G91" s="167">
        <f>ROUND(E91*F91,2)</f>
        <v>0</v>
      </c>
      <c r="H91" s="152">
        <v>28867.87</v>
      </c>
      <c r="I91" s="152">
        <f>ROUND(E91*H91,2)</f>
        <v>16449.78</v>
      </c>
      <c r="J91" s="152">
        <v>7192.13</v>
      </c>
      <c r="K91" s="152">
        <f>ROUND(E91*J91,2)</f>
        <v>4098.29</v>
      </c>
      <c r="L91" s="152">
        <v>15</v>
      </c>
      <c r="M91" s="152">
        <f>G91*(1+L91/100)</f>
        <v>0</v>
      </c>
      <c r="N91" s="152">
        <v>1.0662499999999999</v>
      </c>
      <c r="O91" s="152">
        <f>ROUND(E91*N91,2)</f>
        <v>0.61</v>
      </c>
      <c r="P91" s="152">
        <v>0</v>
      </c>
      <c r="Q91" s="152">
        <f>ROUND(E91*P91,2)</f>
        <v>0</v>
      </c>
      <c r="R91" s="152"/>
      <c r="S91" s="152" t="s">
        <v>172</v>
      </c>
      <c r="T91" s="152" t="s">
        <v>173</v>
      </c>
      <c r="U91" s="152">
        <v>15.231</v>
      </c>
      <c r="V91" s="152">
        <f>ROUND(E91*U91,2)</f>
        <v>8.68</v>
      </c>
      <c r="W91" s="152"/>
      <c r="X91" s="152" t="s">
        <v>174</v>
      </c>
      <c r="Y91" s="147"/>
      <c r="Z91" s="147"/>
      <c r="AA91" s="147"/>
      <c r="AB91" s="147"/>
      <c r="AC91" s="147"/>
      <c r="AD91" s="147"/>
      <c r="AE91" s="147"/>
      <c r="AF91" s="147"/>
      <c r="AG91" s="147" t="s">
        <v>175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50"/>
      <c r="B92" s="151"/>
      <c r="C92" s="177" t="s">
        <v>401</v>
      </c>
      <c r="D92" s="153"/>
      <c r="E92" s="154">
        <v>0.56982999999999995</v>
      </c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47"/>
      <c r="Z92" s="147"/>
      <c r="AA92" s="147"/>
      <c r="AB92" s="147"/>
      <c r="AC92" s="147"/>
      <c r="AD92" s="147"/>
      <c r="AE92" s="147"/>
      <c r="AF92" s="147"/>
      <c r="AG92" s="147" t="s">
        <v>177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x14ac:dyDescent="0.25">
      <c r="A93" s="156" t="s">
        <v>167</v>
      </c>
      <c r="B93" s="157" t="s">
        <v>86</v>
      </c>
      <c r="C93" s="175" t="s">
        <v>87</v>
      </c>
      <c r="D93" s="158"/>
      <c r="E93" s="159"/>
      <c r="F93" s="160"/>
      <c r="G93" s="161">
        <f>SUMIF(AG94:AG103,"&lt;&gt;NOR",G94:G103)</f>
        <v>0</v>
      </c>
      <c r="H93" s="155"/>
      <c r="I93" s="155">
        <f>SUM(I94:I103)</f>
        <v>1114.47</v>
      </c>
      <c r="J93" s="155"/>
      <c r="K93" s="155">
        <f>SUM(K94:K103)</f>
        <v>41229.399999999994</v>
      </c>
      <c r="L93" s="155"/>
      <c r="M93" s="155">
        <f>SUM(M94:M103)</f>
        <v>0</v>
      </c>
      <c r="N93" s="155"/>
      <c r="O93" s="155">
        <f>SUM(O94:O103)</f>
        <v>2.62</v>
      </c>
      <c r="P93" s="155"/>
      <c r="Q93" s="155">
        <f>SUM(Q94:Q103)</f>
        <v>0</v>
      </c>
      <c r="R93" s="155"/>
      <c r="S93" s="155"/>
      <c r="T93" s="155"/>
      <c r="U93" s="155"/>
      <c r="V93" s="155">
        <f>SUM(V94:V103)</f>
        <v>47.099999999999994</v>
      </c>
      <c r="W93" s="155"/>
      <c r="X93" s="155"/>
      <c r="AG93" t="s">
        <v>168</v>
      </c>
    </row>
    <row r="94" spans="1:60" outlineLevel="1" x14ac:dyDescent="0.25">
      <c r="A94" s="162">
        <v>30</v>
      </c>
      <c r="B94" s="163" t="s">
        <v>214</v>
      </c>
      <c r="C94" s="176" t="s">
        <v>215</v>
      </c>
      <c r="D94" s="164" t="s">
        <v>180</v>
      </c>
      <c r="E94" s="165">
        <v>140.25</v>
      </c>
      <c r="F94" s="166"/>
      <c r="G94" s="167">
        <f>ROUND(E94*F94,2)</f>
        <v>0</v>
      </c>
      <c r="H94" s="152">
        <v>0.02</v>
      </c>
      <c r="I94" s="152">
        <f>ROUND(E94*H94,2)</f>
        <v>2.81</v>
      </c>
      <c r="J94" s="152">
        <v>62.78</v>
      </c>
      <c r="K94" s="152">
        <f>ROUND(E94*J94,2)</f>
        <v>8804.9</v>
      </c>
      <c r="L94" s="152">
        <v>15</v>
      </c>
      <c r="M94" s="152">
        <f>G94*(1+L94/100)</f>
        <v>0</v>
      </c>
      <c r="N94" s="152">
        <v>1.8380000000000001E-2</v>
      </c>
      <c r="O94" s="152">
        <f>ROUND(E94*N94,2)</f>
        <v>2.58</v>
      </c>
      <c r="P94" s="152">
        <v>0</v>
      </c>
      <c r="Q94" s="152">
        <f>ROUND(E94*P94,2)</f>
        <v>0</v>
      </c>
      <c r="R94" s="152"/>
      <c r="S94" s="152" t="s">
        <v>172</v>
      </c>
      <c r="T94" s="152" t="s">
        <v>181</v>
      </c>
      <c r="U94" s="152">
        <v>0.13</v>
      </c>
      <c r="V94" s="152">
        <f>ROUND(E94*U94,2)</f>
        <v>18.23</v>
      </c>
      <c r="W94" s="152"/>
      <c r="X94" s="152" t="s">
        <v>174</v>
      </c>
      <c r="Y94" s="147"/>
      <c r="Z94" s="147"/>
      <c r="AA94" s="147"/>
      <c r="AB94" s="147"/>
      <c r="AC94" s="147"/>
      <c r="AD94" s="147"/>
      <c r="AE94" s="147"/>
      <c r="AF94" s="147"/>
      <c r="AG94" s="147" t="s">
        <v>175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50"/>
      <c r="B95" s="151"/>
      <c r="C95" s="237" t="s">
        <v>216</v>
      </c>
      <c r="D95" s="238"/>
      <c r="E95" s="238"/>
      <c r="F95" s="238"/>
      <c r="G95" s="238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47"/>
      <c r="Z95" s="147"/>
      <c r="AA95" s="147"/>
      <c r="AB95" s="147"/>
      <c r="AC95" s="147"/>
      <c r="AD95" s="147"/>
      <c r="AE95" s="147"/>
      <c r="AF95" s="147"/>
      <c r="AG95" s="147" t="s">
        <v>187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30.6" outlineLevel="1" x14ac:dyDescent="0.25">
      <c r="A96" s="150"/>
      <c r="B96" s="151"/>
      <c r="C96" s="177" t="s">
        <v>402</v>
      </c>
      <c r="D96" s="153"/>
      <c r="E96" s="154">
        <v>140.25</v>
      </c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47"/>
      <c r="Z96" s="147"/>
      <c r="AA96" s="147"/>
      <c r="AB96" s="147"/>
      <c r="AC96" s="147"/>
      <c r="AD96" s="147"/>
      <c r="AE96" s="147"/>
      <c r="AF96" s="147"/>
      <c r="AG96" s="147" t="s">
        <v>177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0.399999999999999" outlineLevel="1" x14ac:dyDescent="0.25">
      <c r="A97" s="169">
        <v>31</v>
      </c>
      <c r="B97" s="170" t="s">
        <v>219</v>
      </c>
      <c r="C97" s="178" t="s">
        <v>220</v>
      </c>
      <c r="D97" s="171" t="s">
        <v>180</v>
      </c>
      <c r="E97" s="172">
        <v>140.25</v>
      </c>
      <c r="F97" s="173"/>
      <c r="G97" s="174">
        <f t="shared" ref="G97:G102" si="0">ROUND(E97*F97,2)</f>
        <v>0</v>
      </c>
      <c r="H97" s="152">
        <v>0</v>
      </c>
      <c r="I97" s="152">
        <f t="shared" ref="I97:I102" si="1">ROUND(E97*H97,2)</f>
        <v>0</v>
      </c>
      <c r="J97" s="152">
        <v>54</v>
      </c>
      <c r="K97" s="152">
        <f t="shared" ref="K97:K102" si="2">ROUND(E97*J97,2)</f>
        <v>7573.5</v>
      </c>
      <c r="L97" s="152">
        <v>15</v>
      </c>
      <c r="M97" s="152">
        <f t="shared" ref="M97:M102" si="3">G97*(1+L97/100)</f>
        <v>0</v>
      </c>
      <c r="N97" s="152">
        <v>0</v>
      </c>
      <c r="O97" s="152">
        <f t="shared" ref="O97:O102" si="4">ROUND(E97*N97,2)</f>
        <v>0</v>
      </c>
      <c r="P97" s="152">
        <v>0</v>
      </c>
      <c r="Q97" s="152">
        <f t="shared" ref="Q97:Q102" si="5">ROUND(E97*P97,2)</f>
        <v>0</v>
      </c>
      <c r="R97" s="152"/>
      <c r="S97" s="152" t="s">
        <v>172</v>
      </c>
      <c r="T97" s="152" t="s">
        <v>181</v>
      </c>
      <c r="U97" s="152">
        <v>0</v>
      </c>
      <c r="V97" s="152">
        <f t="shared" ref="V97:V102" si="6">ROUND(E97*U97,2)</f>
        <v>0</v>
      </c>
      <c r="W97" s="152"/>
      <c r="X97" s="152" t="s">
        <v>174</v>
      </c>
      <c r="Y97" s="147"/>
      <c r="Z97" s="147"/>
      <c r="AA97" s="147"/>
      <c r="AB97" s="147"/>
      <c r="AC97" s="147"/>
      <c r="AD97" s="147"/>
      <c r="AE97" s="147"/>
      <c r="AF97" s="147"/>
      <c r="AG97" s="147" t="s">
        <v>175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1" x14ac:dyDescent="0.25">
      <c r="A98" s="169">
        <v>32</v>
      </c>
      <c r="B98" s="170" t="s">
        <v>221</v>
      </c>
      <c r="C98" s="178" t="s">
        <v>222</v>
      </c>
      <c r="D98" s="171" t="s">
        <v>180</v>
      </c>
      <c r="E98" s="172">
        <v>140.25</v>
      </c>
      <c r="F98" s="173"/>
      <c r="G98" s="174">
        <f t="shared" si="0"/>
        <v>0</v>
      </c>
      <c r="H98" s="152">
        <v>0</v>
      </c>
      <c r="I98" s="152">
        <f t="shared" si="1"/>
        <v>0</v>
      </c>
      <c r="J98" s="152">
        <v>51.3</v>
      </c>
      <c r="K98" s="152">
        <f t="shared" si="2"/>
        <v>7194.83</v>
      </c>
      <c r="L98" s="152">
        <v>15</v>
      </c>
      <c r="M98" s="152">
        <f t="shared" si="3"/>
        <v>0</v>
      </c>
      <c r="N98" s="152">
        <v>0</v>
      </c>
      <c r="O98" s="152">
        <f t="shared" si="4"/>
        <v>0</v>
      </c>
      <c r="P98" s="152">
        <v>0</v>
      </c>
      <c r="Q98" s="152">
        <f t="shared" si="5"/>
        <v>0</v>
      </c>
      <c r="R98" s="152"/>
      <c r="S98" s="152" t="s">
        <v>172</v>
      </c>
      <c r="T98" s="152" t="s">
        <v>181</v>
      </c>
      <c r="U98" s="152">
        <v>0.10199999999999999</v>
      </c>
      <c r="V98" s="152">
        <f t="shared" si="6"/>
        <v>14.31</v>
      </c>
      <c r="W98" s="152"/>
      <c r="X98" s="152" t="s">
        <v>174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182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5">
      <c r="A99" s="169">
        <v>33</v>
      </c>
      <c r="B99" s="170" t="s">
        <v>223</v>
      </c>
      <c r="C99" s="178" t="s">
        <v>224</v>
      </c>
      <c r="D99" s="171" t="s">
        <v>180</v>
      </c>
      <c r="E99" s="172">
        <v>140.25</v>
      </c>
      <c r="F99" s="173"/>
      <c r="G99" s="174">
        <f t="shared" si="0"/>
        <v>0</v>
      </c>
      <c r="H99" s="152">
        <v>0</v>
      </c>
      <c r="I99" s="152">
        <f t="shared" si="1"/>
        <v>0</v>
      </c>
      <c r="J99" s="152">
        <v>18.3</v>
      </c>
      <c r="K99" s="152">
        <f t="shared" si="2"/>
        <v>2566.58</v>
      </c>
      <c r="L99" s="152">
        <v>15</v>
      </c>
      <c r="M99" s="152">
        <f t="shared" si="3"/>
        <v>0</v>
      </c>
      <c r="N99" s="152">
        <v>0</v>
      </c>
      <c r="O99" s="152">
        <f t="shared" si="4"/>
        <v>0</v>
      </c>
      <c r="P99" s="152">
        <v>0</v>
      </c>
      <c r="Q99" s="152">
        <f t="shared" si="5"/>
        <v>0</v>
      </c>
      <c r="R99" s="152"/>
      <c r="S99" s="152" t="s">
        <v>172</v>
      </c>
      <c r="T99" s="152" t="s">
        <v>173</v>
      </c>
      <c r="U99" s="152">
        <v>0.04</v>
      </c>
      <c r="V99" s="152">
        <f t="shared" si="6"/>
        <v>5.61</v>
      </c>
      <c r="W99" s="152"/>
      <c r="X99" s="152" t="s">
        <v>174</v>
      </c>
      <c r="Y99" s="147"/>
      <c r="Z99" s="147"/>
      <c r="AA99" s="147"/>
      <c r="AB99" s="147"/>
      <c r="AC99" s="147"/>
      <c r="AD99" s="147"/>
      <c r="AE99" s="147"/>
      <c r="AF99" s="147"/>
      <c r="AG99" s="147" t="s">
        <v>175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5">
      <c r="A100" s="169">
        <v>34</v>
      </c>
      <c r="B100" s="170" t="s">
        <v>225</v>
      </c>
      <c r="C100" s="178" t="s">
        <v>226</v>
      </c>
      <c r="D100" s="171" t="s">
        <v>180</v>
      </c>
      <c r="E100" s="172">
        <v>140.25</v>
      </c>
      <c r="F100" s="173"/>
      <c r="G100" s="174">
        <f t="shared" si="0"/>
        <v>0</v>
      </c>
      <c r="H100" s="152">
        <v>0</v>
      </c>
      <c r="I100" s="152">
        <f t="shared" si="1"/>
        <v>0</v>
      </c>
      <c r="J100" s="152">
        <v>11</v>
      </c>
      <c r="K100" s="152">
        <f t="shared" si="2"/>
        <v>1542.75</v>
      </c>
      <c r="L100" s="152">
        <v>15</v>
      </c>
      <c r="M100" s="152">
        <f t="shared" si="3"/>
        <v>0</v>
      </c>
      <c r="N100" s="152">
        <v>0</v>
      </c>
      <c r="O100" s="152">
        <f t="shared" si="4"/>
        <v>0</v>
      </c>
      <c r="P100" s="152">
        <v>0</v>
      </c>
      <c r="Q100" s="152">
        <f t="shared" si="5"/>
        <v>0</v>
      </c>
      <c r="R100" s="152"/>
      <c r="S100" s="152" t="s">
        <v>172</v>
      </c>
      <c r="T100" s="152" t="s">
        <v>173</v>
      </c>
      <c r="U100" s="152">
        <v>2.4E-2</v>
      </c>
      <c r="V100" s="152">
        <f t="shared" si="6"/>
        <v>3.37</v>
      </c>
      <c r="W100" s="152"/>
      <c r="X100" s="152" t="s">
        <v>174</v>
      </c>
      <c r="Y100" s="147"/>
      <c r="Z100" s="147"/>
      <c r="AA100" s="147"/>
      <c r="AB100" s="147"/>
      <c r="AC100" s="147"/>
      <c r="AD100" s="147"/>
      <c r="AE100" s="147"/>
      <c r="AF100" s="147"/>
      <c r="AG100" s="147" t="s">
        <v>175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20.399999999999999" outlineLevel="1" x14ac:dyDescent="0.25">
      <c r="A101" s="169">
        <v>35</v>
      </c>
      <c r="B101" s="170" t="s">
        <v>403</v>
      </c>
      <c r="C101" s="178" t="s">
        <v>404</v>
      </c>
      <c r="D101" s="171" t="s">
        <v>180</v>
      </c>
      <c r="E101" s="172">
        <v>31</v>
      </c>
      <c r="F101" s="173"/>
      <c r="G101" s="174">
        <f t="shared" si="0"/>
        <v>0</v>
      </c>
      <c r="H101" s="152">
        <v>35.86</v>
      </c>
      <c r="I101" s="152">
        <f t="shared" si="1"/>
        <v>1111.6600000000001</v>
      </c>
      <c r="J101" s="152">
        <v>72.64</v>
      </c>
      <c r="K101" s="152">
        <f t="shared" si="2"/>
        <v>2251.84</v>
      </c>
      <c r="L101" s="152">
        <v>15</v>
      </c>
      <c r="M101" s="152">
        <f t="shared" si="3"/>
        <v>0</v>
      </c>
      <c r="N101" s="152">
        <v>1.2099999999999999E-3</v>
      </c>
      <c r="O101" s="152">
        <f t="shared" si="4"/>
        <v>0.04</v>
      </c>
      <c r="P101" s="152">
        <v>0</v>
      </c>
      <c r="Q101" s="152">
        <f t="shared" si="5"/>
        <v>0</v>
      </c>
      <c r="R101" s="152"/>
      <c r="S101" s="152" t="s">
        <v>172</v>
      </c>
      <c r="T101" s="152" t="s">
        <v>181</v>
      </c>
      <c r="U101" s="152">
        <v>0.18</v>
      </c>
      <c r="V101" s="152">
        <f t="shared" si="6"/>
        <v>5.58</v>
      </c>
      <c r="W101" s="152"/>
      <c r="X101" s="152" t="s">
        <v>174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182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30.6" outlineLevel="1" x14ac:dyDescent="0.25">
      <c r="A102" s="162">
        <v>36</v>
      </c>
      <c r="B102" s="163" t="s">
        <v>405</v>
      </c>
      <c r="C102" s="176" t="s">
        <v>406</v>
      </c>
      <c r="D102" s="164" t="s">
        <v>407</v>
      </c>
      <c r="E102" s="165">
        <v>15</v>
      </c>
      <c r="F102" s="166"/>
      <c r="G102" s="167">
        <f t="shared" si="0"/>
        <v>0</v>
      </c>
      <c r="H102" s="152">
        <v>0</v>
      </c>
      <c r="I102" s="152">
        <f t="shared" si="1"/>
        <v>0</v>
      </c>
      <c r="J102" s="152">
        <v>753</v>
      </c>
      <c r="K102" s="152">
        <f t="shared" si="2"/>
        <v>11295</v>
      </c>
      <c r="L102" s="152">
        <v>15</v>
      </c>
      <c r="M102" s="152">
        <f t="shared" si="3"/>
        <v>0</v>
      </c>
      <c r="N102" s="152">
        <v>0</v>
      </c>
      <c r="O102" s="152">
        <f t="shared" si="4"/>
        <v>0</v>
      </c>
      <c r="P102" s="152">
        <v>0</v>
      </c>
      <c r="Q102" s="152">
        <f t="shared" si="5"/>
        <v>0</v>
      </c>
      <c r="R102" s="152"/>
      <c r="S102" s="152" t="s">
        <v>172</v>
      </c>
      <c r="T102" s="152" t="s">
        <v>173</v>
      </c>
      <c r="U102" s="152">
        <v>0</v>
      </c>
      <c r="V102" s="152">
        <f t="shared" si="6"/>
        <v>0</v>
      </c>
      <c r="W102" s="152"/>
      <c r="X102" s="152" t="s">
        <v>174</v>
      </c>
      <c r="Y102" s="147"/>
      <c r="Z102" s="147"/>
      <c r="AA102" s="147"/>
      <c r="AB102" s="147"/>
      <c r="AC102" s="147"/>
      <c r="AD102" s="147"/>
      <c r="AE102" s="147"/>
      <c r="AF102" s="147"/>
      <c r="AG102" s="147" t="s">
        <v>175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5">
      <c r="A103" s="150"/>
      <c r="B103" s="151"/>
      <c r="C103" s="237" t="s">
        <v>408</v>
      </c>
      <c r="D103" s="238"/>
      <c r="E103" s="238"/>
      <c r="F103" s="238"/>
      <c r="G103" s="238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187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26.4" x14ac:dyDescent="0.25">
      <c r="A104" s="156" t="s">
        <v>167</v>
      </c>
      <c r="B104" s="157" t="s">
        <v>88</v>
      </c>
      <c r="C104" s="175" t="s">
        <v>89</v>
      </c>
      <c r="D104" s="158"/>
      <c r="E104" s="159"/>
      <c r="F104" s="160"/>
      <c r="G104" s="161">
        <f>SUMIF(AG105:AG108,"&lt;&gt;NOR",G105:G108)</f>
        <v>0</v>
      </c>
      <c r="H104" s="155"/>
      <c r="I104" s="155">
        <f>SUM(I105:I108)</f>
        <v>6363.6</v>
      </c>
      <c r="J104" s="155"/>
      <c r="K104" s="155">
        <f>SUM(K105:K108)</f>
        <v>6870.4</v>
      </c>
      <c r="L104" s="155"/>
      <c r="M104" s="155">
        <f>SUM(M105:M108)</f>
        <v>0</v>
      </c>
      <c r="N104" s="155"/>
      <c r="O104" s="155">
        <f>SUM(O105:O108)</f>
        <v>0</v>
      </c>
      <c r="P104" s="155"/>
      <c r="Q104" s="155">
        <f>SUM(Q105:Q108)</f>
        <v>0</v>
      </c>
      <c r="R104" s="155"/>
      <c r="S104" s="155"/>
      <c r="T104" s="155"/>
      <c r="U104" s="155"/>
      <c r="V104" s="155">
        <f>SUM(V105:V108)</f>
        <v>276.48</v>
      </c>
      <c r="W104" s="155"/>
      <c r="X104" s="155"/>
      <c r="AG104" t="s">
        <v>168</v>
      </c>
    </row>
    <row r="105" spans="1:60" outlineLevel="1" x14ac:dyDescent="0.25">
      <c r="A105" s="162">
        <v>37</v>
      </c>
      <c r="B105" s="163" t="s">
        <v>409</v>
      </c>
      <c r="C105" s="176" t="s">
        <v>410</v>
      </c>
      <c r="D105" s="164" t="s">
        <v>180</v>
      </c>
      <c r="E105" s="165">
        <v>63.6</v>
      </c>
      <c r="F105" s="166"/>
      <c r="G105" s="167">
        <f>ROUND(E105*F105,2)</f>
        <v>0</v>
      </c>
      <c r="H105" s="152">
        <v>1</v>
      </c>
      <c r="I105" s="152">
        <f>ROUND(E105*H105,2)</f>
        <v>63.6</v>
      </c>
      <c r="J105" s="152">
        <v>64</v>
      </c>
      <c r="K105" s="152">
        <f>ROUND(E105*J105,2)</f>
        <v>4070.4</v>
      </c>
      <c r="L105" s="152">
        <v>15</v>
      </c>
      <c r="M105" s="152">
        <f>G105*(1+L105/100)</f>
        <v>0</v>
      </c>
      <c r="N105" s="152">
        <v>4.0000000000000003E-5</v>
      </c>
      <c r="O105" s="152">
        <f>ROUND(E105*N105,2)</f>
        <v>0</v>
      </c>
      <c r="P105" s="152">
        <v>0</v>
      </c>
      <c r="Q105" s="152">
        <f>ROUND(E105*P105,2)</f>
        <v>0</v>
      </c>
      <c r="R105" s="152"/>
      <c r="S105" s="152" t="s">
        <v>172</v>
      </c>
      <c r="T105" s="152" t="s">
        <v>235</v>
      </c>
      <c r="U105" s="152">
        <v>0.31</v>
      </c>
      <c r="V105" s="152">
        <f>ROUND(E105*U105,2)</f>
        <v>19.72</v>
      </c>
      <c r="W105" s="152"/>
      <c r="X105" s="152" t="s">
        <v>174</v>
      </c>
      <c r="Y105" s="147"/>
      <c r="Z105" s="147"/>
      <c r="AA105" s="147"/>
      <c r="AB105" s="147"/>
      <c r="AC105" s="147"/>
      <c r="AD105" s="147"/>
      <c r="AE105" s="147"/>
      <c r="AF105" s="147"/>
      <c r="AG105" s="147" t="s">
        <v>175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5">
      <c r="A106" s="150"/>
      <c r="B106" s="151"/>
      <c r="C106" s="177" t="s">
        <v>411</v>
      </c>
      <c r="D106" s="153"/>
      <c r="E106" s="154">
        <v>63.6</v>
      </c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177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20.399999999999999" outlineLevel="1" x14ac:dyDescent="0.25">
      <c r="A107" s="162">
        <v>38</v>
      </c>
      <c r="B107" s="163" t="s">
        <v>412</v>
      </c>
      <c r="C107" s="176" t="s">
        <v>413</v>
      </c>
      <c r="D107" s="164" t="s">
        <v>180</v>
      </c>
      <c r="E107" s="165">
        <v>14</v>
      </c>
      <c r="F107" s="166"/>
      <c r="G107" s="167">
        <f>ROUND(E107*F107,2)</f>
        <v>0</v>
      </c>
      <c r="H107" s="152">
        <v>450</v>
      </c>
      <c r="I107" s="152">
        <f>ROUND(E107*H107,2)</f>
        <v>6300</v>
      </c>
      <c r="J107" s="152">
        <v>200</v>
      </c>
      <c r="K107" s="152">
        <f>ROUND(E107*J107,2)</f>
        <v>2800</v>
      </c>
      <c r="L107" s="152">
        <v>15</v>
      </c>
      <c r="M107" s="152">
        <f>G107*(1+L107/100)</f>
        <v>0</v>
      </c>
      <c r="N107" s="152">
        <v>0</v>
      </c>
      <c r="O107" s="152">
        <f>ROUND(E107*N107,2)</f>
        <v>0</v>
      </c>
      <c r="P107" s="152">
        <v>0</v>
      </c>
      <c r="Q107" s="152">
        <f>ROUND(E107*P107,2)</f>
        <v>0</v>
      </c>
      <c r="R107" s="152"/>
      <c r="S107" s="152" t="s">
        <v>234</v>
      </c>
      <c r="T107" s="152" t="s">
        <v>235</v>
      </c>
      <c r="U107" s="152">
        <v>18.34</v>
      </c>
      <c r="V107" s="152">
        <f>ROUND(E107*U107,2)</f>
        <v>256.76</v>
      </c>
      <c r="W107" s="152"/>
      <c r="X107" s="152" t="s">
        <v>334</v>
      </c>
      <c r="Y107" s="147"/>
      <c r="Z107" s="147"/>
      <c r="AA107" s="147"/>
      <c r="AB107" s="147"/>
      <c r="AC107" s="147"/>
      <c r="AD107" s="147"/>
      <c r="AE107" s="147"/>
      <c r="AF107" s="147"/>
      <c r="AG107" s="147" t="s">
        <v>335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5">
      <c r="A108" s="150"/>
      <c r="B108" s="151"/>
      <c r="C108" s="177" t="s">
        <v>414</v>
      </c>
      <c r="D108" s="153"/>
      <c r="E108" s="154">
        <v>14</v>
      </c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177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x14ac:dyDescent="0.25">
      <c r="A109" s="156" t="s">
        <v>167</v>
      </c>
      <c r="B109" s="157" t="s">
        <v>74</v>
      </c>
      <c r="C109" s="175" t="s">
        <v>75</v>
      </c>
      <c r="D109" s="158"/>
      <c r="E109" s="159"/>
      <c r="F109" s="160"/>
      <c r="G109" s="161">
        <f>SUMIF(AG110:AG112,"&lt;&gt;NOR",G110:G112)</f>
        <v>0</v>
      </c>
      <c r="H109" s="155"/>
      <c r="I109" s="155">
        <f>SUM(I110:I112)</f>
        <v>0</v>
      </c>
      <c r="J109" s="155"/>
      <c r="K109" s="155">
        <f>SUM(K110:K112)</f>
        <v>4070.15</v>
      </c>
      <c r="L109" s="155"/>
      <c r="M109" s="155">
        <f>SUM(M110:M112)</f>
        <v>0</v>
      </c>
      <c r="N109" s="155"/>
      <c r="O109" s="155">
        <f>SUM(O110:O112)</f>
        <v>0.01</v>
      </c>
      <c r="P109" s="155"/>
      <c r="Q109" s="155">
        <f>SUM(Q110:Q112)</f>
        <v>9.14</v>
      </c>
      <c r="R109" s="155"/>
      <c r="S109" s="155"/>
      <c r="T109" s="155"/>
      <c r="U109" s="155"/>
      <c r="V109" s="155">
        <f>SUM(V110:V112)</f>
        <v>7.71</v>
      </c>
      <c r="W109" s="155"/>
      <c r="X109" s="155"/>
      <c r="AG109" t="s">
        <v>168</v>
      </c>
    </row>
    <row r="110" spans="1:60" ht="20.399999999999999" outlineLevel="1" x14ac:dyDescent="0.25">
      <c r="A110" s="162">
        <v>39</v>
      </c>
      <c r="B110" s="163" t="s">
        <v>415</v>
      </c>
      <c r="C110" s="176" t="s">
        <v>416</v>
      </c>
      <c r="D110" s="164" t="s">
        <v>311</v>
      </c>
      <c r="E110" s="165">
        <v>5.0750000000000002</v>
      </c>
      <c r="F110" s="166"/>
      <c r="G110" s="167">
        <f>ROUND(E110*F110,2)</f>
        <v>0</v>
      </c>
      <c r="H110" s="152">
        <v>0</v>
      </c>
      <c r="I110" s="152">
        <f>ROUND(E110*H110,2)</f>
        <v>0</v>
      </c>
      <c r="J110" s="152">
        <v>802</v>
      </c>
      <c r="K110" s="152">
        <f>ROUND(E110*J110,2)</f>
        <v>4070.15</v>
      </c>
      <c r="L110" s="152">
        <v>15</v>
      </c>
      <c r="M110" s="152">
        <f>G110*(1+L110/100)</f>
        <v>0</v>
      </c>
      <c r="N110" s="152">
        <v>1.2800000000000001E-3</v>
      </c>
      <c r="O110" s="152">
        <f>ROUND(E110*N110,2)</f>
        <v>0.01</v>
      </c>
      <c r="P110" s="152">
        <v>1.8</v>
      </c>
      <c r="Q110" s="152">
        <f>ROUND(E110*P110,2)</f>
        <v>9.14</v>
      </c>
      <c r="R110" s="152"/>
      <c r="S110" s="152" t="s">
        <v>234</v>
      </c>
      <c r="T110" s="152" t="s">
        <v>172</v>
      </c>
      <c r="U110" s="152">
        <v>1.52</v>
      </c>
      <c r="V110" s="152">
        <f>ROUND(E110*U110,2)</f>
        <v>7.71</v>
      </c>
      <c r="W110" s="152"/>
      <c r="X110" s="152" t="s">
        <v>174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175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x14ac:dyDescent="0.25">
      <c r="A111" s="150"/>
      <c r="B111" s="151"/>
      <c r="C111" s="177" t="s">
        <v>417</v>
      </c>
      <c r="D111" s="153"/>
      <c r="E111" s="154">
        <v>10.15</v>
      </c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177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5">
      <c r="A112" s="150"/>
      <c r="B112" s="151"/>
      <c r="C112" s="177" t="s">
        <v>418</v>
      </c>
      <c r="D112" s="153"/>
      <c r="E112" s="154">
        <v>-5.0750000000000002</v>
      </c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177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x14ac:dyDescent="0.25">
      <c r="A113" s="156" t="s">
        <v>167</v>
      </c>
      <c r="B113" s="157" t="s">
        <v>90</v>
      </c>
      <c r="C113" s="175" t="s">
        <v>91</v>
      </c>
      <c r="D113" s="158"/>
      <c r="E113" s="159"/>
      <c r="F113" s="160"/>
      <c r="G113" s="161">
        <f>SUMIF(AG114:AG121,"&lt;&gt;NOR",G114:G121)</f>
        <v>0</v>
      </c>
      <c r="H113" s="155"/>
      <c r="I113" s="155">
        <f>SUM(I114:I121)</f>
        <v>257.42</v>
      </c>
      <c r="J113" s="155"/>
      <c r="K113" s="155">
        <f>SUM(K114:K121)</f>
        <v>11092.5</v>
      </c>
      <c r="L113" s="155"/>
      <c r="M113" s="155">
        <f>SUM(M114:M121)</f>
        <v>0</v>
      </c>
      <c r="N113" s="155"/>
      <c r="O113" s="155">
        <f>SUM(O114:O121)</f>
        <v>0.01</v>
      </c>
      <c r="P113" s="155"/>
      <c r="Q113" s="155">
        <f>SUM(Q114:Q121)</f>
        <v>24.56</v>
      </c>
      <c r="R113" s="155"/>
      <c r="S113" s="155"/>
      <c r="T113" s="155"/>
      <c r="U113" s="155"/>
      <c r="V113" s="155">
        <f>SUM(V114:V121)</f>
        <v>32.19</v>
      </c>
      <c r="W113" s="155"/>
      <c r="X113" s="155"/>
      <c r="AG113" t="s">
        <v>168</v>
      </c>
    </row>
    <row r="114" spans="1:60" outlineLevel="1" x14ac:dyDescent="0.25">
      <c r="A114" s="162">
        <v>40</v>
      </c>
      <c r="B114" s="163" t="s">
        <v>419</v>
      </c>
      <c r="C114" s="176" t="s">
        <v>420</v>
      </c>
      <c r="D114" s="164" t="s">
        <v>180</v>
      </c>
      <c r="E114" s="165">
        <v>16.824999999999999</v>
      </c>
      <c r="F114" s="166"/>
      <c r="G114" s="167">
        <f>ROUND(E114*F114,2)</f>
        <v>0</v>
      </c>
      <c r="H114" s="152">
        <v>15.3</v>
      </c>
      <c r="I114" s="152">
        <f>ROUND(E114*H114,2)</f>
        <v>257.42</v>
      </c>
      <c r="J114" s="152">
        <v>135.19999999999999</v>
      </c>
      <c r="K114" s="152">
        <f>ROUND(E114*J114,2)</f>
        <v>2274.7399999999998</v>
      </c>
      <c r="L114" s="152">
        <v>15</v>
      </c>
      <c r="M114" s="152">
        <f>G114*(1+L114/100)</f>
        <v>0</v>
      </c>
      <c r="N114" s="152">
        <v>6.7000000000000002E-4</v>
      </c>
      <c r="O114" s="152">
        <f>ROUND(E114*N114,2)</f>
        <v>0.01</v>
      </c>
      <c r="P114" s="152">
        <v>0.1</v>
      </c>
      <c r="Q114" s="152">
        <f>ROUND(E114*P114,2)</f>
        <v>1.68</v>
      </c>
      <c r="R114" s="152"/>
      <c r="S114" s="152" t="s">
        <v>172</v>
      </c>
      <c r="T114" s="152" t="s">
        <v>173</v>
      </c>
      <c r="U114" s="152">
        <v>0.35799999999999998</v>
      </c>
      <c r="V114" s="152">
        <f>ROUND(E114*U114,2)</f>
        <v>6.02</v>
      </c>
      <c r="W114" s="152"/>
      <c r="X114" s="152" t="s">
        <v>174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175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5">
      <c r="A115" s="150"/>
      <c r="B115" s="151"/>
      <c r="C115" s="177" t="s">
        <v>421</v>
      </c>
      <c r="D115" s="153"/>
      <c r="E115" s="154">
        <v>16.824999999999999</v>
      </c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177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5">
      <c r="A116" s="162">
        <v>41</v>
      </c>
      <c r="B116" s="163" t="s">
        <v>422</v>
      </c>
      <c r="C116" s="176" t="s">
        <v>423</v>
      </c>
      <c r="D116" s="164" t="s">
        <v>311</v>
      </c>
      <c r="E116" s="165">
        <v>15.5</v>
      </c>
      <c r="F116" s="166"/>
      <c r="G116" s="167">
        <f>ROUND(E116*F116,2)</f>
        <v>0</v>
      </c>
      <c r="H116" s="152">
        <v>0</v>
      </c>
      <c r="I116" s="152">
        <f>ROUND(E116*H116,2)</f>
        <v>0</v>
      </c>
      <c r="J116" s="152">
        <v>423.5</v>
      </c>
      <c r="K116" s="152">
        <f>ROUND(E116*J116,2)</f>
        <v>6564.25</v>
      </c>
      <c r="L116" s="152">
        <v>15</v>
      </c>
      <c r="M116" s="152">
        <f>G116*(1+L116/100)</f>
        <v>0</v>
      </c>
      <c r="N116" s="152">
        <v>0</v>
      </c>
      <c r="O116" s="152">
        <f>ROUND(E116*N116,2)</f>
        <v>0</v>
      </c>
      <c r="P116" s="152">
        <v>1.4</v>
      </c>
      <c r="Q116" s="152">
        <f>ROUND(E116*P116,2)</f>
        <v>21.7</v>
      </c>
      <c r="R116" s="152"/>
      <c r="S116" s="152" t="s">
        <v>172</v>
      </c>
      <c r="T116" s="152" t="s">
        <v>173</v>
      </c>
      <c r="U116" s="152">
        <v>1.2569999999999999</v>
      </c>
      <c r="V116" s="152">
        <f>ROUND(E116*U116,2)</f>
        <v>19.48</v>
      </c>
      <c r="W116" s="152"/>
      <c r="X116" s="152" t="s">
        <v>174</v>
      </c>
      <c r="Y116" s="147"/>
      <c r="Z116" s="147"/>
      <c r="AA116" s="147"/>
      <c r="AB116" s="147"/>
      <c r="AC116" s="147"/>
      <c r="AD116" s="147"/>
      <c r="AE116" s="147"/>
      <c r="AF116" s="147"/>
      <c r="AG116" s="147" t="s">
        <v>175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5">
      <c r="A117" s="150"/>
      <c r="B117" s="151"/>
      <c r="C117" s="177" t="s">
        <v>424</v>
      </c>
      <c r="D117" s="153"/>
      <c r="E117" s="154">
        <v>15.5</v>
      </c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47"/>
      <c r="Z117" s="147"/>
      <c r="AA117" s="147"/>
      <c r="AB117" s="147"/>
      <c r="AC117" s="147"/>
      <c r="AD117" s="147"/>
      <c r="AE117" s="147"/>
      <c r="AF117" s="147"/>
      <c r="AG117" s="147" t="s">
        <v>177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20.399999999999999" outlineLevel="1" x14ac:dyDescent="0.25">
      <c r="A118" s="162">
        <v>42</v>
      </c>
      <c r="B118" s="163" t="s">
        <v>425</v>
      </c>
      <c r="C118" s="176" t="s">
        <v>426</v>
      </c>
      <c r="D118" s="164" t="s">
        <v>180</v>
      </c>
      <c r="E118" s="165">
        <v>25.725000000000001</v>
      </c>
      <c r="F118" s="166"/>
      <c r="G118" s="167">
        <f>ROUND(E118*F118,2)</f>
        <v>0</v>
      </c>
      <c r="H118" s="152">
        <v>0</v>
      </c>
      <c r="I118" s="152">
        <f>ROUND(E118*H118,2)</f>
        <v>0</v>
      </c>
      <c r="J118" s="152">
        <v>87.6</v>
      </c>
      <c r="K118" s="152">
        <f>ROUND(E118*J118,2)</f>
        <v>2253.5100000000002</v>
      </c>
      <c r="L118" s="152">
        <v>15</v>
      </c>
      <c r="M118" s="152">
        <f>G118*(1+L118/100)</f>
        <v>0</v>
      </c>
      <c r="N118" s="152">
        <v>0</v>
      </c>
      <c r="O118" s="152">
        <f>ROUND(E118*N118,2)</f>
        <v>0</v>
      </c>
      <c r="P118" s="152">
        <v>4.5999999999999999E-2</v>
      </c>
      <c r="Q118" s="152">
        <f>ROUND(E118*P118,2)</f>
        <v>1.18</v>
      </c>
      <c r="R118" s="152"/>
      <c r="S118" s="152" t="s">
        <v>172</v>
      </c>
      <c r="T118" s="152" t="s">
        <v>173</v>
      </c>
      <c r="U118" s="152">
        <v>0.26</v>
      </c>
      <c r="V118" s="152">
        <f>ROUND(E118*U118,2)</f>
        <v>6.69</v>
      </c>
      <c r="W118" s="152"/>
      <c r="X118" s="152" t="s">
        <v>174</v>
      </c>
      <c r="Y118" s="147"/>
      <c r="Z118" s="147"/>
      <c r="AA118" s="147"/>
      <c r="AB118" s="147"/>
      <c r="AC118" s="147"/>
      <c r="AD118" s="147"/>
      <c r="AE118" s="147"/>
      <c r="AF118" s="147"/>
      <c r="AG118" s="147" t="s">
        <v>175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5">
      <c r="A119" s="150"/>
      <c r="B119" s="151"/>
      <c r="C119" s="177" t="s">
        <v>373</v>
      </c>
      <c r="D119" s="153"/>
      <c r="E119" s="154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177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5">
      <c r="A120" s="150"/>
      <c r="B120" s="151"/>
      <c r="C120" s="177" t="s">
        <v>374</v>
      </c>
      <c r="D120" s="153"/>
      <c r="E120" s="154">
        <v>5.0475000000000003</v>
      </c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47"/>
      <c r="Z120" s="147"/>
      <c r="AA120" s="147"/>
      <c r="AB120" s="147"/>
      <c r="AC120" s="147"/>
      <c r="AD120" s="147"/>
      <c r="AE120" s="147"/>
      <c r="AF120" s="147"/>
      <c r="AG120" s="147" t="s">
        <v>177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5">
      <c r="A121" s="150"/>
      <c r="B121" s="151"/>
      <c r="C121" s="177" t="s">
        <v>375</v>
      </c>
      <c r="D121" s="153"/>
      <c r="E121" s="154">
        <v>20.677499999999998</v>
      </c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177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x14ac:dyDescent="0.25">
      <c r="A122" s="156" t="s">
        <v>167</v>
      </c>
      <c r="B122" s="157" t="s">
        <v>92</v>
      </c>
      <c r="C122" s="175" t="s">
        <v>93</v>
      </c>
      <c r="D122" s="158"/>
      <c r="E122" s="159"/>
      <c r="F122" s="160"/>
      <c r="G122" s="161">
        <f>SUMIF(AG123:AG123,"&lt;&gt;NOR",G123:G123)</f>
        <v>0</v>
      </c>
      <c r="H122" s="155"/>
      <c r="I122" s="155">
        <f>SUM(I123:I123)</f>
        <v>0</v>
      </c>
      <c r="J122" s="155"/>
      <c r="K122" s="155">
        <f>SUM(K123:K123)</f>
        <v>16106.61</v>
      </c>
      <c r="L122" s="155"/>
      <c r="M122" s="155">
        <f>SUM(M123:M123)</f>
        <v>0</v>
      </c>
      <c r="N122" s="155"/>
      <c r="O122" s="155">
        <f>SUM(O123:O123)</f>
        <v>0</v>
      </c>
      <c r="P122" s="155"/>
      <c r="Q122" s="155">
        <f>SUM(Q123:Q123)</f>
        <v>0</v>
      </c>
      <c r="R122" s="155"/>
      <c r="S122" s="155"/>
      <c r="T122" s="155"/>
      <c r="U122" s="155"/>
      <c r="V122" s="155">
        <f>SUM(V123:V123)</f>
        <v>16.850000000000001</v>
      </c>
      <c r="W122" s="155"/>
      <c r="X122" s="155"/>
      <c r="AG122" t="s">
        <v>168</v>
      </c>
    </row>
    <row r="123" spans="1:60" outlineLevel="1" x14ac:dyDescent="0.25">
      <c r="A123" s="169">
        <v>43</v>
      </c>
      <c r="B123" s="170" t="s">
        <v>227</v>
      </c>
      <c r="C123" s="178" t="s">
        <v>228</v>
      </c>
      <c r="D123" s="171" t="s">
        <v>205</v>
      </c>
      <c r="E123" s="172">
        <v>54.877719999999997</v>
      </c>
      <c r="F123" s="173"/>
      <c r="G123" s="174">
        <f>ROUND(E123*F123,2)</f>
        <v>0</v>
      </c>
      <c r="H123" s="152">
        <v>0</v>
      </c>
      <c r="I123" s="152">
        <f>ROUND(E123*H123,2)</f>
        <v>0</v>
      </c>
      <c r="J123" s="152">
        <v>293.5</v>
      </c>
      <c r="K123" s="152">
        <f>ROUND(E123*J123,2)</f>
        <v>16106.61</v>
      </c>
      <c r="L123" s="152">
        <v>15</v>
      </c>
      <c r="M123" s="152">
        <f>G123*(1+L123/100)</f>
        <v>0</v>
      </c>
      <c r="N123" s="152">
        <v>0</v>
      </c>
      <c r="O123" s="152">
        <f>ROUND(E123*N123,2)</f>
        <v>0</v>
      </c>
      <c r="P123" s="152">
        <v>0</v>
      </c>
      <c r="Q123" s="152">
        <f>ROUND(E123*P123,2)</f>
        <v>0</v>
      </c>
      <c r="R123" s="152"/>
      <c r="S123" s="152" t="s">
        <v>172</v>
      </c>
      <c r="T123" s="152" t="s">
        <v>181</v>
      </c>
      <c r="U123" s="152">
        <v>0.307</v>
      </c>
      <c r="V123" s="152">
        <f>ROUND(E123*U123,2)</f>
        <v>16.850000000000001</v>
      </c>
      <c r="W123" s="152"/>
      <c r="X123" s="152" t="s">
        <v>206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207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x14ac:dyDescent="0.25">
      <c r="A124" s="156" t="s">
        <v>167</v>
      </c>
      <c r="B124" s="157" t="s">
        <v>94</v>
      </c>
      <c r="C124" s="175" t="s">
        <v>95</v>
      </c>
      <c r="D124" s="158"/>
      <c r="E124" s="159"/>
      <c r="F124" s="160"/>
      <c r="G124" s="161">
        <f>SUMIF(AG125:AG139,"&lt;&gt;NOR",G125:G139)</f>
        <v>0</v>
      </c>
      <c r="H124" s="155"/>
      <c r="I124" s="155">
        <f>SUM(I125:I139)</f>
        <v>22293.15</v>
      </c>
      <c r="J124" s="155"/>
      <c r="K124" s="155">
        <f>SUM(K125:K139)</f>
        <v>18260.480000000003</v>
      </c>
      <c r="L124" s="155"/>
      <c r="M124" s="155">
        <f>SUM(M125:M139)</f>
        <v>0</v>
      </c>
      <c r="N124" s="155"/>
      <c r="O124" s="155">
        <f>SUM(O125:O139)</f>
        <v>0.54</v>
      </c>
      <c r="P124" s="155"/>
      <c r="Q124" s="155">
        <f>SUM(Q125:Q139)</f>
        <v>7.0000000000000007E-2</v>
      </c>
      <c r="R124" s="155"/>
      <c r="S124" s="155"/>
      <c r="T124" s="155"/>
      <c r="U124" s="155"/>
      <c r="V124" s="155">
        <f>SUM(V125:V139)</f>
        <v>39.75</v>
      </c>
      <c r="W124" s="155"/>
      <c r="X124" s="155"/>
      <c r="AG124" t="s">
        <v>168</v>
      </c>
    </row>
    <row r="125" spans="1:60" ht="20.399999999999999" outlineLevel="1" x14ac:dyDescent="0.25">
      <c r="A125" s="169">
        <v>44</v>
      </c>
      <c r="B125" s="170" t="s">
        <v>427</v>
      </c>
      <c r="C125" s="178" t="s">
        <v>428</v>
      </c>
      <c r="D125" s="171" t="s">
        <v>180</v>
      </c>
      <c r="E125" s="172">
        <v>62</v>
      </c>
      <c r="F125" s="173"/>
      <c r="G125" s="174">
        <f>ROUND(E125*F125,2)</f>
        <v>0</v>
      </c>
      <c r="H125" s="152">
        <v>18.59</v>
      </c>
      <c r="I125" s="152">
        <f>ROUND(E125*H125,2)</f>
        <v>1152.58</v>
      </c>
      <c r="J125" s="152">
        <v>12.21</v>
      </c>
      <c r="K125" s="152">
        <f>ROUND(E125*J125,2)</f>
        <v>757.02</v>
      </c>
      <c r="L125" s="152">
        <v>15</v>
      </c>
      <c r="M125" s="152">
        <f>G125*(1+L125/100)</f>
        <v>0</v>
      </c>
      <c r="N125" s="152">
        <v>3.3E-4</v>
      </c>
      <c r="O125" s="152">
        <f>ROUND(E125*N125,2)</f>
        <v>0.02</v>
      </c>
      <c r="P125" s="152">
        <v>0</v>
      </c>
      <c r="Q125" s="152">
        <f>ROUND(E125*P125,2)</f>
        <v>0</v>
      </c>
      <c r="R125" s="152"/>
      <c r="S125" s="152" t="s">
        <v>172</v>
      </c>
      <c r="T125" s="152" t="s">
        <v>181</v>
      </c>
      <c r="U125" s="152">
        <v>0.03</v>
      </c>
      <c r="V125" s="152">
        <f>ROUND(E125*U125,2)</f>
        <v>1.86</v>
      </c>
      <c r="W125" s="152"/>
      <c r="X125" s="152" t="s">
        <v>174</v>
      </c>
      <c r="Y125" s="147"/>
      <c r="Z125" s="147"/>
      <c r="AA125" s="147"/>
      <c r="AB125" s="147"/>
      <c r="AC125" s="147"/>
      <c r="AD125" s="147"/>
      <c r="AE125" s="147"/>
      <c r="AF125" s="147"/>
      <c r="AG125" s="147" t="s">
        <v>277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20.399999999999999" outlineLevel="1" x14ac:dyDescent="0.25">
      <c r="A126" s="162">
        <v>45</v>
      </c>
      <c r="B126" s="163" t="s">
        <v>429</v>
      </c>
      <c r="C126" s="176" t="s">
        <v>430</v>
      </c>
      <c r="D126" s="164" t="s">
        <v>180</v>
      </c>
      <c r="E126" s="165">
        <v>24.6</v>
      </c>
      <c r="F126" s="166"/>
      <c r="G126" s="167">
        <f>ROUND(E126*F126,2)</f>
        <v>0</v>
      </c>
      <c r="H126" s="152">
        <v>23.64</v>
      </c>
      <c r="I126" s="152">
        <f>ROUND(E126*H126,2)</f>
        <v>581.54</v>
      </c>
      <c r="J126" s="152">
        <v>21.36</v>
      </c>
      <c r="K126" s="152">
        <f>ROUND(E126*J126,2)</f>
        <v>525.46</v>
      </c>
      <c r="L126" s="152">
        <v>15</v>
      </c>
      <c r="M126" s="152">
        <f>G126*(1+L126/100)</f>
        <v>0</v>
      </c>
      <c r="N126" s="152">
        <v>5.1999999999999995E-4</v>
      </c>
      <c r="O126" s="152">
        <f>ROUND(E126*N126,2)</f>
        <v>0.01</v>
      </c>
      <c r="P126" s="152">
        <v>0</v>
      </c>
      <c r="Q126" s="152">
        <f>ROUND(E126*P126,2)</f>
        <v>0</v>
      </c>
      <c r="R126" s="152"/>
      <c r="S126" s="152" t="s">
        <v>172</v>
      </c>
      <c r="T126" s="152" t="s">
        <v>181</v>
      </c>
      <c r="U126" s="152">
        <v>4.9000000000000002E-2</v>
      </c>
      <c r="V126" s="152">
        <f>ROUND(E126*U126,2)</f>
        <v>1.21</v>
      </c>
      <c r="W126" s="152"/>
      <c r="X126" s="152" t="s">
        <v>174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277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5">
      <c r="A127" s="150"/>
      <c r="B127" s="151"/>
      <c r="C127" s="177" t="s">
        <v>431</v>
      </c>
      <c r="D127" s="153"/>
      <c r="E127" s="154">
        <v>19.600000000000001</v>
      </c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177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5">
      <c r="A128" s="150"/>
      <c r="B128" s="151"/>
      <c r="C128" s="177" t="s">
        <v>432</v>
      </c>
      <c r="D128" s="153"/>
      <c r="E128" s="154">
        <v>5</v>
      </c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177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5">
      <c r="A129" s="162">
        <v>46</v>
      </c>
      <c r="B129" s="163" t="s">
        <v>433</v>
      </c>
      <c r="C129" s="176" t="s">
        <v>434</v>
      </c>
      <c r="D129" s="164" t="s">
        <v>180</v>
      </c>
      <c r="E129" s="165">
        <v>62</v>
      </c>
      <c r="F129" s="166"/>
      <c r="G129" s="167">
        <f>ROUND(E129*F129,2)</f>
        <v>0</v>
      </c>
      <c r="H129" s="152">
        <v>0</v>
      </c>
      <c r="I129" s="152">
        <f>ROUND(E129*H129,2)</f>
        <v>0</v>
      </c>
      <c r="J129" s="152">
        <v>15</v>
      </c>
      <c r="K129" s="152">
        <f>ROUND(E129*J129,2)</f>
        <v>930</v>
      </c>
      <c r="L129" s="152">
        <v>15</v>
      </c>
      <c r="M129" s="152">
        <f>G129*(1+L129/100)</f>
        <v>0</v>
      </c>
      <c r="N129" s="152">
        <v>0</v>
      </c>
      <c r="O129" s="152">
        <f>ROUND(E129*N129,2)</f>
        <v>0</v>
      </c>
      <c r="P129" s="152">
        <v>1.15E-3</v>
      </c>
      <c r="Q129" s="152">
        <f>ROUND(E129*P129,2)</f>
        <v>7.0000000000000007E-2</v>
      </c>
      <c r="R129" s="152"/>
      <c r="S129" s="152" t="s">
        <v>172</v>
      </c>
      <c r="T129" s="152" t="s">
        <v>173</v>
      </c>
      <c r="U129" s="152">
        <v>3.5000000000000003E-2</v>
      </c>
      <c r="V129" s="152">
        <f>ROUND(E129*U129,2)</f>
        <v>2.17</v>
      </c>
      <c r="W129" s="152"/>
      <c r="X129" s="152" t="s">
        <v>174</v>
      </c>
      <c r="Y129" s="147"/>
      <c r="Z129" s="147"/>
      <c r="AA129" s="147"/>
      <c r="AB129" s="147"/>
      <c r="AC129" s="147"/>
      <c r="AD129" s="147"/>
      <c r="AE129" s="147"/>
      <c r="AF129" s="147"/>
      <c r="AG129" s="147" t="s">
        <v>277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5">
      <c r="A130" s="150"/>
      <c r="B130" s="151"/>
      <c r="C130" s="177" t="s">
        <v>435</v>
      </c>
      <c r="D130" s="153"/>
      <c r="E130" s="154">
        <v>62</v>
      </c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47"/>
      <c r="Z130" s="147"/>
      <c r="AA130" s="147"/>
      <c r="AB130" s="147"/>
      <c r="AC130" s="147"/>
      <c r="AD130" s="147"/>
      <c r="AE130" s="147"/>
      <c r="AF130" s="147"/>
      <c r="AG130" s="147" t="s">
        <v>177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5">
      <c r="A131" s="169">
        <v>47</v>
      </c>
      <c r="B131" s="170" t="s">
        <v>436</v>
      </c>
      <c r="C131" s="178" t="s">
        <v>437</v>
      </c>
      <c r="D131" s="171" t="s">
        <v>180</v>
      </c>
      <c r="E131" s="172">
        <v>62</v>
      </c>
      <c r="F131" s="173"/>
      <c r="G131" s="174">
        <f>ROUND(E131*F131,2)</f>
        <v>0</v>
      </c>
      <c r="H131" s="152">
        <v>7.44</v>
      </c>
      <c r="I131" s="152">
        <f>ROUND(E131*H131,2)</f>
        <v>461.28</v>
      </c>
      <c r="J131" s="152">
        <v>103.56</v>
      </c>
      <c r="K131" s="152">
        <f>ROUND(E131*J131,2)</f>
        <v>6420.72</v>
      </c>
      <c r="L131" s="152">
        <v>15</v>
      </c>
      <c r="M131" s="152">
        <f>G131*(1+L131/100)</f>
        <v>0</v>
      </c>
      <c r="N131" s="152">
        <v>4.0999999999999999E-4</v>
      </c>
      <c r="O131" s="152">
        <f>ROUND(E131*N131,2)</f>
        <v>0.03</v>
      </c>
      <c r="P131" s="152">
        <v>0</v>
      </c>
      <c r="Q131" s="152">
        <f>ROUND(E131*P131,2)</f>
        <v>0</v>
      </c>
      <c r="R131" s="152"/>
      <c r="S131" s="152" t="s">
        <v>172</v>
      </c>
      <c r="T131" s="152" t="s">
        <v>173</v>
      </c>
      <c r="U131" s="152">
        <v>0.22991</v>
      </c>
      <c r="V131" s="152">
        <f>ROUND(E131*U131,2)</f>
        <v>14.25</v>
      </c>
      <c r="W131" s="152"/>
      <c r="X131" s="152" t="s">
        <v>174</v>
      </c>
      <c r="Y131" s="147"/>
      <c r="Z131" s="147"/>
      <c r="AA131" s="147"/>
      <c r="AB131" s="147"/>
      <c r="AC131" s="147"/>
      <c r="AD131" s="147"/>
      <c r="AE131" s="147"/>
      <c r="AF131" s="147"/>
      <c r="AG131" s="147" t="s">
        <v>175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5">
      <c r="A132" s="169">
        <v>48</v>
      </c>
      <c r="B132" s="170" t="s">
        <v>438</v>
      </c>
      <c r="C132" s="178" t="s">
        <v>439</v>
      </c>
      <c r="D132" s="171" t="s">
        <v>180</v>
      </c>
      <c r="E132" s="172">
        <v>24.6</v>
      </c>
      <c r="F132" s="173"/>
      <c r="G132" s="174">
        <f>ROUND(E132*F132,2)</f>
        <v>0</v>
      </c>
      <c r="H132" s="152">
        <v>12.73</v>
      </c>
      <c r="I132" s="152">
        <f>ROUND(E132*H132,2)</f>
        <v>313.16000000000003</v>
      </c>
      <c r="J132" s="152">
        <v>117.77</v>
      </c>
      <c r="K132" s="152">
        <f>ROUND(E132*J132,2)</f>
        <v>2897.14</v>
      </c>
      <c r="L132" s="152">
        <v>15</v>
      </c>
      <c r="M132" s="152">
        <f>G132*(1+L132/100)</f>
        <v>0</v>
      </c>
      <c r="N132" s="152">
        <v>5.8E-4</v>
      </c>
      <c r="O132" s="152">
        <f>ROUND(E132*N132,2)</f>
        <v>0.01</v>
      </c>
      <c r="P132" s="152">
        <v>0</v>
      </c>
      <c r="Q132" s="152">
        <f>ROUND(E132*P132,2)</f>
        <v>0</v>
      </c>
      <c r="R132" s="152"/>
      <c r="S132" s="152" t="s">
        <v>172</v>
      </c>
      <c r="T132" s="152" t="s">
        <v>181</v>
      </c>
      <c r="U132" s="152">
        <v>0.26600000000000001</v>
      </c>
      <c r="V132" s="152">
        <f>ROUND(E132*U132,2)</f>
        <v>6.54</v>
      </c>
      <c r="W132" s="152"/>
      <c r="X132" s="152" t="s">
        <v>174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277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20.399999999999999" outlineLevel="1" x14ac:dyDescent="0.25">
      <c r="A133" s="162">
        <v>49</v>
      </c>
      <c r="B133" s="163" t="s">
        <v>440</v>
      </c>
      <c r="C133" s="176" t="s">
        <v>441</v>
      </c>
      <c r="D133" s="164" t="s">
        <v>180</v>
      </c>
      <c r="E133" s="165">
        <v>32.799999999999997</v>
      </c>
      <c r="F133" s="166"/>
      <c r="G133" s="167">
        <f>ROUND(E133*F133,2)</f>
        <v>0</v>
      </c>
      <c r="H133" s="152">
        <v>302.12</v>
      </c>
      <c r="I133" s="152">
        <f>ROUND(E133*H133,2)</f>
        <v>9909.5400000000009</v>
      </c>
      <c r="J133" s="152">
        <v>187.38</v>
      </c>
      <c r="K133" s="152">
        <f>ROUND(E133*J133,2)</f>
        <v>6146.06</v>
      </c>
      <c r="L133" s="152">
        <v>15</v>
      </c>
      <c r="M133" s="152">
        <f>G133*(1+L133/100)</f>
        <v>0</v>
      </c>
      <c r="N133" s="152">
        <v>3.6800000000000001E-3</v>
      </c>
      <c r="O133" s="152">
        <f>ROUND(E133*N133,2)</f>
        <v>0.12</v>
      </c>
      <c r="P133" s="152">
        <v>0</v>
      </c>
      <c r="Q133" s="152">
        <f>ROUND(E133*P133,2)</f>
        <v>0</v>
      </c>
      <c r="R133" s="152"/>
      <c r="S133" s="152" t="s">
        <v>172</v>
      </c>
      <c r="T133" s="152" t="s">
        <v>181</v>
      </c>
      <c r="U133" s="152">
        <v>0.39</v>
      </c>
      <c r="V133" s="152">
        <f>ROUND(E133*U133,2)</f>
        <v>12.79</v>
      </c>
      <c r="W133" s="152"/>
      <c r="X133" s="152" t="s">
        <v>174</v>
      </c>
      <c r="Y133" s="147"/>
      <c r="Z133" s="147"/>
      <c r="AA133" s="147"/>
      <c r="AB133" s="147"/>
      <c r="AC133" s="147"/>
      <c r="AD133" s="147"/>
      <c r="AE133" s="147"/>
      <c r="AF133" s="147"/>
      <c r="AG133" s="147" t="s">
        <v>277</v>
      </c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5">
      <c r="A134" s="150"/>
      <c r="B134" s="151"/>
      <c r="C134" s="237" t="s">
        <v>442</v>
      </c>
      <c r="D134" s="238"/>
      <c r="E134" s="238"/>
      <c r="F134" s="238"/>
      <c r="G134" s="238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47"/>
      <c r="Z134" s="147"/>
      <c r="AA134" s="147"/>
      <c r="AB134" s="147"/>
      <c r="AC134" s="147"/>
      <c r="AD134" s="147"/>
      <c r="AE134" s="147"/>
      <c r="AF134" s="147"/>
      <c r="AG134" s="147" t="s">
        <v>187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20.399999999999999" outlineLevel="1" x14ac:dyDescent="0.25">
      <c r="A135" s="150"/>
      <c r="B135" s="151"/>
      <c r="C135" s="177" t="s">
        <v>443</v>
      </c>
      <c r="D135" s="153"/>
      <c r="E135" s="154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47"/>
      <c r="Z135" s="147"/>
      <c r="AA135" s="147"/>
      <c r="AB135" s="147"/>
      <c r="AC135" s="147"/>
      <c r="AD135" s="147"/>
      <c r="AE135" s="147"/>
      <c r="AF135" s="147"/>
      <c r="AG135" s="147" t="s">
        <v>177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5">
      <c r="A136" s="150"/>
      <c r="B136" s="151"/>
      <c r="C136" s="177" t="s">
        <v>444</v>
      </c>
      <c r="D136" s="153"/>
      <c r="E136" s="154">
        <v>32.799999999999997</v>
      </c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47"/>
      <c r="Z136" s="147"/>
      <c r="AA136" s="147"/>
      <c r="AB136" s="147"/>
      <c r="AC136" s="147"/>
      <c r="AD136" s="147"/>
      <c r="AE136" s="147"/>
      <c r="AF136" s="147"/>
      <c r="AG136" s="147" t="s">
        <v>177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ht="20.399999999999999" outlineLevel="1" x14ac:dyDescent="0.25">
      <c r="A137" s="162">
        <v>50</v>
      </c>
      <c r="B137" s="163" t="s">
        <v>445</v>
      </c>
      <c r="C137" s="176" t="s">
        <v>446</v>
      </c>
      <c r="D137" s="164" t="s">
        <v>180</v>
      </c>
      <c r="E137" s="165">
        <v>71.3</v>
      </c>
      <c r="F137" s="166"/>
      <c r="G137" s="167">
        <f>ROUND(E137*F137,2)</f>
        <v>0</v>
      </c>
      <c r="H137" s="152">
        <v>138.5</v>
      </c>
      <c r="I137" s="152">
        <f>ROUND(E137*H137,2)</f>
        <v>9875.0499999999993</v>
      </c>
      <c r="J137" s="152">
        <v>0</v>
      </c>
      <c r="K137" s="152">
        <f>ROUND(E137*J137,2)</f>
        <v>0</v>
      </c>
      <c r="L137" s="152">
        <v>15</v>
      </c>
      <c r="M137" s="152">
        <f>G137*(1+L137/100)</f>
        <v>0</v>
      </c>
      <c r="N137" s="152">
        <v>4.8999999999999998E-3</v>
      </c>
      <c r="O137" s="152">
        <f>ROUND(E137*N137,2)</f>
        <v>0.35</v>
      </c>
      <c r="P137" s="152">
        <v>0</v>
      </c>
      <c r="Q137" s="152">
        <f>ROUND(E137*P137,2)</f>
        <v>0</v>
      </c>
      <c r="R137" s="152" t="s">
        <v>199</v>
      </c>
      <c r="S137" s="152" t="s">
        <v>172</v>
      </c>
      <c r="T137" s="152" t="s">
        <v>172</v>
      </c>
      <c r="U137" s="152">
        <v>0</v>
      </c>
      <c r="V137" s="152">
        <f>ROUND(E137*U137,2)</f>
        <v>0</v>
      </c>
      <c r="W137" s="152"/>
      <c r="X137" s="152" t="s">
        <v>200</v>
      </c>
      <c r="Y137" s="147"/>
      <c r="Z137" s="147"/>
      <c r="AA137" s="147"/>
      <c r="AB137" s="147"/>
      <c r="AC137" s="147"/>
      <c r="AD137" s="147"/>
      <c r="AE137" s="147"/>
      <c r="AF137" s="147"/>
      <c r="AG137" s="147" t="s">
        <v>447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0.399999999999999" outlineLevel="1" x14ac:dyDescent="0.25">
      <c r="A138" s="150"/>
      <c r="B138" s="151"/>
      <c r="C138" s="177" t="s">
        <v>448</v>
      </c>
      <c r="D138" s="153"/>
      <c r="E138" s="154">
        <v>71.3</v>
      </c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47"/>
      <c r="Z138" s="147"/>
      <c r="AA138" s="147"/>
      <c r="AB138" s="147"/>
      <c r="AC138" s="147"/>
      <c r="AD138" s="147"/>
      <c r="AE138" s="147"/>
      <c r="AF138" s="147"/>
      <c r="AG138" s="147" t="s">
        <v>177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5">
      <c r="A139" s="169">
        <v>51</v>
      </c>
      <c r="B139" s="170" t="s">
        <v>449</v>
      </c>
      <c r="C139" s="178" t="s">
        <v>450</v>
      </c>
      <c r="D139" s="171" t="s">
        <v>205</v>
      </c>
      <c r="E139" s="172">
        <v>0.58174999999999999</v>
      </c>
      <c r="F139" s="173"/>
      <c r="G139" s="174">
        <f>ROUND(E139*F139,2)</f>
        <v>0</v>
      </c>
      <c r="H139" s="152">
        <v>0</v>
      </c>
      <c r="I139" s="152">
        <f>ROUND(E139*H139,2)</f>
        <v>0</v>
      </c>
      <c r="J139" s="152">
        <v>1004</v>
      </c>
      <c r="K139" s="152">
        <f>ROUND(E139*J139,2)</f>
        <v>584.08000000000004</v>
      </c>
      <c r="L139" s="152">
        <v>15</v>
      </c>
      <c r="M139" s="152">
        <f>G139*(1+L139/100)</f>
        <v>0</v>
      </c>
      <c r="N139" s="152">
        <v>0</v>
      </c>
      <c r="O139" s="152">
        <f>ROUND(E139*N139,2)</f>
        <v>0</v>
      </c>
      <c r="P139" s="152">
        <v>0</v>
      </c>
      <c r="Q139" s="152">
        <f>ROUND(E139*P139,2)</f>
        <v>0</v>
      </c>
      <c r="R139" s="152"/>
      <c r="S139" s="152" t="s">
        <v>172</v>
      </c>
      <c r="T139" s="152" t="s">
        <v>181</v>
      </c>
      <c r="U139" s="152">
        <v>1.6</v>
      </c>
      <c r="V139" s="152">
        <f>ROUND(E139*U139,2)</f>
        <v>0.93</v>
      </c>
      <c r="W139" s="152"/>
      <c r="X139" s="152" t="s">
        <v>174</v>
      </c>
      <c r="Y139" s="147"/>
      <c r="Z139" s="147"/>
      <c r="AA139" s="147"/>
      <c r="AB139" s="147"/>
      <c r="AC139" s="147"/>
      <c r="AD139" s="147"/>
      <c r="AE139" s="147"/>
      <c r="AF139" s="147"/>
      <c r="AG139" s="147" t="s">
        <v>175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x14ac:dyDescent="0.25">
      <c r="A140" s="156" t="s">
        <v>167</v>
      </c>
      <c r="B140" s="157" t="s">
        <v>100</v>
      </c>
      <c r="C140" s="175" t="s">
        <v>101</v>
      </c>
      <c r="D140" s="158"/>
      <c r="E140" s="159"/>
      <c r="F140" s="160"/>
      <c r="G140" s="161">
        <f>SUMIF(AG141:AG147,"&lt;&gt;NOR",G141:G147)</f>
        <v>0</v>
      </c>
      <c r="H140" s="155"/>
      <c r="I140" s="155">
        <f>SUM(I141:I147)</f>
        <v>58578.340000000004</v>
      </c>
      <c r="J140" s="155"/>
      <c r="K140" s="155">
        <f>SUM(K141:K147)</f>
        <v>5210.7900000000009</v>
      </c>
      <c r="L140" s="155"/>
      <c r="M140" s="155">
        <f>SUM(M141:M147)</f>
        <v>0</v>
      </c>
      <c r="N140" s="155"/>
      <c r="O140" s="155">
        <f>SUM(O141:O147)</f>
        <v>0.48</v>
      </c>
      <c r="P140" s="155"/>
      <c r="Q140" s="155">
        <f>SUM(Q141:Q147)</f>
        <v>0</v>
      </c>
      <c r="R140" s="155"/>
      <c r="S140" s="155"/>
      <c r="T140" s="155"/>
      <c r="U140" s="155"/>
      <c r="V140" s="155">
        <f>SUM(V141:V147)</f>
        <v>10.610000000000001</v>
      </c>
      <c r="W140" s="155"/>
      <c r="X140" s="155"/>
      <c r="AG140" t="s">
        <v>168</v>
      </c>
    </row>
    <row r="141" spans="1:60" outlineLevel="1" x14ac:dyDescent="0.25">
      <c r="A141" s="162">
        <v>52</v>
      </c>
      <c r="B141" s="163" t="s">
        <v>451</v>
      </c>
      <c r="C141" s="176" t="s">
        <v>452</v>
      </c>
      <c r="D141" s="164" t="s">
        <v>180</v>
      </c>
      <c r="E141" s="165">
        <v>62</v>
      </c>
      <c r="F141" s="166"/>
      <c r="G141" s="167">
        <f>ROUND(E141*F141,2)</f>
        <v>0</v>
      </c>
      <c r="H141" s="152">
        <v>0</v>
      </c>
      <c r="I141" s="152">
        <f>ROUND(E141*H141,2)</f>
        <v>0</v>
      </c>
      <c r="J141" s="152">
        <v>38.9</v>
      </c>
      <c r="K141" s="152">
        <f>ROUND(E141*J141,2)</f>
        <v>2411.8000000000002</v>
      </c>
      <c r="L141" s="152">
        <v>15</v>
      </c>
      <c r="M141" s="152">
        <f>G141*(1+L141/100)</f>
        <v>0</v>
      </c>
      <c r="N141" s="152">
        <v>0</v>
      </c>
      <c r="O141" s="152">
        <f>ROUND(E141*N141,2)</f>
        <v>0</v>
      </c>
      <c r="P141" s="152">
        <v>0</v>
      </c>
      <c r="Q141" s="152">
        <f>ROUND(E141*P141,2)</f>
        <v>0</v>
      </c>
      <c r="R141" s="152"/>
      <c r="S141" s="152" t="s">
        <v>172</v>
      </c>
      <c r="T141" s="152" t="s">
        <v>181</v>
      </c>
      <c r="U141" s="152">
        <v>0.08</v>
      </c>
      <c r="V141" s="152">
        <f>ROUND(E141*U141,2)</f>
        <v>4.96</v>
      </c>
      <c r="W141" s="152"/>
      <c r="X141" s="152" t="s">
        <v>174</v>
      </c>
      <c r="Y141" s="147"/>
      <c r="Z141" s="147"/>
      <c r="AA141" s="147"/>
      <c r="AB141" s="147"/>
      <c r="AC141" s="147"/>
      <c r="AD141" s="147"/>
      <c r="AE141" s="147"/>
      <c r="AF141" s="147"/>
      <c r="AG141" s="147" t="s">
        <v>277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5">
      <c r="A142" s="150"/>
      <c r="B142" s="151"/>
      <c r="C142" s="177" t="s">
        <v>435</v>
      </c>
      <c r="D142" s="153"/>
      <c r="E142" s="154">
        <v>62</v>
      </c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47"/>
      <c r="Z142" s="147"/>
      <c r="AA142" s="147"/>
      <c r="AB142" s="147"/>
      <c r="AC142" s="147"/>
      <c r="AD142" s="147"/>
      <c r="AE142" s="147"/>
      <c r="AF142" s="147"/>
      <c r="AG142" s="147" t="s">
        <v>177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5">
      <c r="A143" s="162">
        <v>53</v>
      </c>
      <c r="B143" s="163" t="s">
        <v>453</v>
      </c>
      <c r="C143" s="176" t="s">
        <v>454</v>
      </c>
      <c r="D143" s="164" t="s">
        <v>180</v>
      </c>
      <c r="E143" s="165">
        <v>68.2</v>
      </c>
      <c r="F143" s="166"/>
      <c r="G143" s="167">
        <f>ROUND(E143*F143,2)</f>
        <v>0</v>
      </c>
      <c r="H143" s="152">
        <v>837</v>
      </c>
      <c r="I143" s="152">
        <f>ROUND(E143*H143,2)</f>
        <v>57083.4</v>
      </c>
      <c r="J143" s="152">
        <v>0</v>
      </c>
      <c r="K143" s="152">
        <f>ROUND(E143*J143,2)</f>
        <v>0</v>
      </c>
      <c r="L143" s="152">
        <v>15</v>
      </c>
      <c r="M143" s="152">
        <f>G143*(1+L143/100)</f>
        <v>0</v>
      </c>
      <c r="N143" s="152">
        <v>6.6E-3</v>
      </c>
      <c r="O143" s="152">
        <f>ROUND(E143*N143,2)</f>
        <v>0.45</v>
      </c>
      <c r="P143" s="152">
        <v>0</v>
      </c>
      <c r="Q143" s="152">
        <f>ROUND(E143*P143,2)</f>
        <v>0</v>
      </c>
      <c r="R143" s="152" t="s">
        <v>199</v>
      </c>
      <c r="S143" s="152" t="s">
        <v>172</v>
      </c>
      <c r="T143" s="152" t="s">
        <v>173</v>
      </c>
      <c r="U143" s="152">
        <v>0</v>
      </c>
      <c r="V143" s="152">
        <f>ROUND(E143*U143,2)</f>
        <v>0</v>
      </c>
      <c r="W143" s="152"/>
      <c r="X143" s="152" t="s">
        <v>200</v>
      </c>
      <c r="Y143" s="147"/>
      <c r="Z143" s="147"/>
      <c r="AA143" s="147"/>
      <c r="AB143" s="147"/>
      <c r="AC143" s="147"/>
      <c r="AD143" s="147"/>
      <c r="AE143" s="147"/>
      <c r="AF143" s="147"/>
      <c r="AG143" s="147" t="s">
        <v>201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1" x14ac:dyDescent="0.25">
      <c r="A144" s="150"/>
      <c r="B144" s="151"/>
      <c r="C144" s="177" t="s">
        <v>455</v>
      </c>
      <c r="D144" s="153"/>
      <c r="E144" s="154">
        <v>68.2</v>
      </c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47"/>
      <c r="Z144" s="147"/>
      <c r="AA144" s="147"/>
      <c r="AB144" s="147"/>
      <c r="AC144" s="147"/>
      <c r="AD144" s="147"/>
      <c r="AE144" s="147"/>
      <c r="AF144" s="147"/>
      <c r="AG144" s="147" t="s">
        <v>177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5">
      <c r="A145" s="169">
        <v>54</v>
      </c>
      <c r="B145" s="170" t="s">
        <v>456</v>
      </c>
      <c r="C145" s="178" t="s">
        <v>457</v>
      </c>
      <c r="D145" s="171" t="s">
        <v>180</v>
      </c>
      <c r="E145" s="172">
        <v>68.2</v>
      </c>
      <c r="F145" s="173"/>
      <c r="G145" s="174">
        <f>ROUND(E145*F145,2)</f>
        <v>0</v>
      </c>
      <c r="H145" s="152">
        <v>6.62</v>
      </c>
      <c r="I145" s="152">
        <f>ROUND(E145*H145,2)</f>
        <v>451.48</v>
      </c>
      <c r="J145" s="152">
        <v>34.08</v>
      </c>
      <c r="K145" s="152">
        <f>ROUND(E145*J145,2)</f>
        <v>2324.2600000000002</v>
      </c>
      <c r="L145" s="152">
        <v>15</v>
      </c>
      <c r="M145" s="152">
        <f>G145*(1+L145/100)</f>
        <v>0</v>
      </c>
      <c r="N145" s="152">
        <v>1.0000000000000001E-5</v>
      </c>
      <c r="O145" s="152">
        <f>ROUND(E145*N145,2)</f>
        <v>0</v>
      </c>
      <c r="P145" s="152">
        <v>0</v>
      </c>
      <c r="Q145" s="152">
        <f>ROUND(E145*P145,2)</f>
        <v>0</v>
      </c>
      <c r="R145" s="152"/>
      <c r="S145" s="152" t="s">
        <v>172</v>
      </c>
      <c r="T145" s="152" t="s">
        <v>181</v>
      </c>
      <c r="U145" s="152">
        <v>7.0000000000000007E-2</v>
      </c>
      <c r="V145" s="152">
        <f>ROUND(E145*U145,2)</f>
        <v>4.7699999999999996</v>
      </c>
      <c r="W145" s="152"/>
      <c r="X145" s="152" t="s">
        <v>174</v>
      </c>
      <c r="Y145" s="147"/>
      <c r="Z145" s="147"/>
      <c r="AA145" s="147"/>
      <c r="AB145" s="147"/>
      <c r="AC145" s="147"/>
      <c r="AD145" s="147"/>
      <c r="AE145" s="147"/>
      <c r="AF145" s="147"/>
      <c r="AG145" s="147" t="s">
        <v>277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5">
      <c r="A146" s="169">
        <v>55</v>
      </c>
      <c r="B146" s="170" t="s">
        <v>458</v>
      </c>
      <c r="C146" s="178" t="s">
        <v>459</v>
      </c>
      <c r="D146" s="171" t="s">
        <v>180</v>
      </c>
      <c r="E146" s="172">
        <v>68.2</v>
      </c>
      <c r="F146" s="173"/>
      <c r="G146" s="174">
        <f>ROUND(E146*F146,2)</f>
        <v>0</v>
      </c>
      <c r="H146" s="152">
        <v>15.3</v>
      </c>
      <c r="I146" s="152">
        <f>ROUND(E146*H146,2)</f>
        <v>1043.46</v>
      </c>
      <c r="J146" s="152">
        <v>0</v>
      </c>
      <c r="K146" s="152">
        <f>ROUND(E146*J146,2)</f>
        <v>0</v>
      </c>
      <c r="L146" s="152">
        <v>15</v>
      </c>
      <c r="M146" s="152">
        <f>G146*(1+L146/100)</f>
        <v>0</v>
      </c>
      <c r="N146" s="152">
        <v>4.0000000000000002E-4</v>
      </c>
      <c r="O146" s="152">
        <f>ROUND(E146*N146,2)</f>
        <v>0.03</v>
      </c>
      <c r="P146" s="152">
        <v>0</v>
      </c>
      <c r="Q146" s="152">
        <f>ROUND(E146*P146,2)</f>
        <v>0</v>
      </c>
      <c r="R146" s="152" t="s">
        <v>199</v>
      </c>
      <c r="S146" s="152" t="s">
        <v>172</v>
      </c>
      <c r="T146" s="152" t="s">
        <v>173</v>
      </c>
      <c r="U146" s="152">
        <v>0</v>
      </c>
      <c r="V146" s="152">
        <f>ROUND(E146*U146,2)</f>
        <v>0</v>
      </c>
      <c r="W146" s="152"/>
      <c r="X146" s="152" t="s">
        <v>200</v>
      </c>
      <c r="Y146" s="147"/>
      <c r="Z146" s="147"/>
      <c r="AA146" s="147"/>
      <c r="AB146" s="147"/>
      <c r="AC146" s="147"/>
      <c r="AD146" s="147"/>
      <c r="AE146" s="147"/>
      <c r="AF146" s="147"/>
      <c r="AG146" s="147" t="s">
        <v>201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5">
      <c r="A147" s="169">
        <v>56</v>
      </c>
      <c r="B147" s="170" t="s">
        <v>254</v>
      </c>
      <c r="C147" s="178" t="s">
        <v>255</v>
      </c>
      <c r="D147" s="171" t="s">
        <v>205</v>
      </c>
      <c r="E147" s="172">
        <v>0.47808</v>
      </c>
      <c r="F147" s="173"/>
      <c r="G147" s="174">
        <f>ROUND(E147*F147,2)</f>
        <v>0</v>
      </c>
      <c r="H147" s="152">
        <v>0</v>
      </c>
      <c r="I147" s="152">
        <f>ROUND(E147*H147,2)</f>
        <v>0</v>
      </c>
      <c r="J147" s="152">
        <v>993</v>
      </c>
      <c r="K147" s="152">
        <f>ROUND(E147*J147,2)</f>
        <v>474.73</v>
      </c>
      <c r="L147" s="152">
        <v>15</v>
      </c>
      <c r="M147" s="152">
        <f>G147*(1+L147/100)</f>
        <v>0</v>
      </c>
      <c r="N147" s="152">
        <v>0</v>
      </c>
      <c r="O147" s="152">
        <f>ROUND(E147*N147,2)</f>
        <v>0</v>
      </c>
      <c r="P147" s="152">
        <v>0</v>
      </c>
      <c r="Q147" s="152">
        <f>ROUND(E147*P147,2)</f>
        <v>0</v>
      </c>
      <c r="R147" s="152"/>
      <c r="S147" s="152" t="s">
        <v>172</v>
      </c>
      <c r="T147" s="152" t="s">
        <v>181</v>
      </c>
      <c r="U147" s="152">
        <v>1.831</v>
      </c>
      <c r="V147" s="152">
        <f>ROUND(E147*U147,2)</f>
        <v>0.88</v>
      </c>
      <c r="W147" s="152"/>
      <c r="X147" s="152" t="s">
        <v>206</v>
      </c>
      <c r="Y147" s="147"/>
      <c r="Z147" s="147"/>
      <c r="AA147" s="147"/>
      <c r="AB147" s="147"/>
      <c r="AC147" s="147"/>
      <c r="AD147" s="147"/>
      <c r="AE147" s="147"/>
      <c r="AF147" s="147"/>
      <c r="AG147" s="147" t="s">
        <v>207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x14ac:dyDescent="0.25">
      <c r="A148" s="156" t="s">
        <v>167</v>
      </c>
      <c r="B148" s="157" t="s">
        <v>102</v>
      </c>
      <c r="C148" s="175" t="s">
        <v>103</v>
      </c>
      <c r="D148" s="158"/>
      <c r="E148" s="159"/>
      <c r="F148" s="160"/>
      <c r="G148" s="161">
        <f>SUMIF(AG149:AG149,"&lt;&gt;NOR",G149:G149)</f>
        <v>0</v>
      </c>
      <c r="H148" s="155"/>
      <c r="I148" s="155">
        <f>SUM(I149:I149)</f>
        <v>0</v>
      </c>
      <c r="J148" s="155"/>
      <c r="K148" s="155">
        <f>SUM(K149:K149)</f>
        <v>5000</v>
      </c>
      <c r="L148" s="155"/>
      <c r="M148" s="155">
        <f>SUM(M149:M149)</f>
        <v>0</v>
      </c>
      <c r="N148" s="155"/>
      <c r="O148" s="155">
        <f>SUM(O149:O149)</f>
        <v>0</v>
      </c>
      <c r="P148" s="155"/>
      <c r="Q148" s="155">
        <f>SUM(Q149:Q149)</f>
        <v>0</v>
      </c>
      <c r="R148" s="155"/>
      <c r="S148" s="155"/>
      <c r="T148" s="155"/>
      <c r="U148" s="155"/>
      <c r="V148" s="155">
        <f>SUM(V149:V149)</f>
        <v>0</v>
      </c>
      <c r="W148" s="155"/>
      <c r="X148" s="155"/>
      <c r="AG148" t="s">
        <v>168</v>
      </c>
    </row>
    <row r="149" spans="1:60" ht="20.399999999999999" outlineLevel="1" x14ac:dyDescent="0.25">
      <c r="A149" s="169">
        <v>57</v>
      </c>
      <c r="B149" s="170" t="s">
        <v>460</v>
      </c>
      <c r="C149" s="178" t="s">
        <v>461</v>
      </c>
      <c r="D149" s="171" t="s">
        <v>462</v>
      </c>
      <c r="E149" s="172">
        <v>1</v>
      </c>
      <c r="F149" s="173"/>
      <c r="G149" s="174">
        <f>ROUND(E149*F149,2)</f>
        <v>0</v>
      </c>
      <c r="H149" s="152">
        <v>0</v>
      </c>
      <c r="I149" s="152">
        <f>ROUND(E149*H149,2)</f>
        <v>0</v>
      </c>
      <c r="J149" s="152">
        <v>5000</v>
      </c>
      <c r="K149" s="152">
        <f>ROUND(E149*J149,2)</f>
        <v>5000</v>
      </c>
      <c r="L149" s="152">
        <v>15</v>
      </c>
      <c r="M149" s="152">
        <f>G149*(1+L149/100)</f>
        <v>0</v>
      </c>
      <c r="N149" s="152">
        <v>0</v>
      </c>
      <c r="O149" s="152">
        <f>ROUND(E149*N149,2)</f>
        <v>0</v>
      </c>
      <c r="P149" s="152">
        <v>0</v>
      </c>
      <c r="Q149" s="152">
        <f>ROUND(E149*P149,2)</f>
        <v>0</v>
      </c>
      <c r="R149" s="152"/>
      <c r="S149" s="152" t="s">
        <v>234</v>
      </c>
      <c r="T149" s="152" t="s">
        <v>235</v>
      </c>
      <c r="U149" s="152">
        <v>0</v>
      </c>
      <c r="V149" s="152">
        <f>ROUND(E149*U149,2)</f>
        <v>0</v>
      </c>
      <c r="W149" s="152"/>
      <c r="X149" s="152" t="s">
        <v>174</v>
      </c>
      <c r="Y149" s="147"/>
      <c r="Z149" s="147"/>
      <c r="AA149" s="147"/>
      <c r="AB149" s="147"/>
      <c r="AC149" s="147"/>
      <c r="AD149" s="147"/>
      <c r="AE149" s="147"/>
      <c r="AF149" s="147"/>
      <c r="AG149" s="147" t="s">
        <v>175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x14ac:dyDescent="0.25">
      <c r="A150" s="156" t="s">
        <v>167</v>
      </c>
      <c r="B150" s="157" t="s">
        <v>108</v>
      </c>
      <c r="C150" s="175" t="s">
        <v>109</v>
      </c>
      <c r="D150" s="158"/>
      <c r="E150" s="159"/>
      <c r="F150" s="160"/>
      <c r="G150" s="161">
        <f>SUMIF(AG151:AG151,"&lt;&gt;NOR",G151:G151)</f>
        <v>0</v>
      </c>
      <c r="H150" s="155"/>
      <c r="I150" s="155">
        <f>SUM(I151:I151)</f>
        <v>0</v>
      </c>
      <c r="J150" s="155"/>
      <c r="K150" s="155">
        <f>SUM(K151:K151)</f>
        <v>20000</v>
      </c>
      <c r="L150" s="155"/>
      <c r="M150" s="155">
        <f>SUM(M151:M151)</f>
        <v>0</v>
      </c>
      <c r="N150" s="155"/>
      <c r="O150" s="155">
        <f>SUM(O151:O151)</f>
        <v>0</v>
      </c>
      <c r="P150" s="155"/>
      <c r="Q150" s="155">
        <f>SUM(Q151:Q151)</f>
        <v>0</v>
      </c>
      <c r="R150" s="155"/>
      <c r="S150" s="155"/>
      <c r="T150" s="155"/>
      <c r="U150" s="155"/>
      <c r="V150" s="155">
        <f>SUM(V151:V151)</f>
        <v>0</v>
      </c>
      <c r="W150" s="155"/>
      <c r="X150" s="155"/>
      <c r="AG150" t="s">
        <v>168</v>
      </c>
    </row>
    <row r="151" spans="1:60" ht="20.399999999999999" outlineLevel="1" x14ac:dyDescent="0.25">
      <c r="A151" s="169">
        <v>58</v>
      </c>
      <c r="B151" s="170" t="s">
        <v>463</v>
      </c>
      <c r="C151" s="178" t="s">
        <v>464</v>
      </c>
      <c r="D151" s="171" t="s">
        <v>462</v>
      </c>
      <c r="E151" s="172">
        <v>1</v>
      </c>
      <c r="F151" s="173"/>
      <c r="G151" s="174">
        <f>ROUND(E151*F151,2)</f>
        <v>0</v>
      </c>
      <c r="H151" s="152">
        <v>0</v>
      </c>
      <c r="I151" s="152">
        <f>ROUND(E151*H151,2)</f>
        <v>0</v>
      </c>
      <c r="J151" s="152">
        <v>20000</v>
      </c>
      <c r="K151" s="152">
        <f>ROUND(E151*J151,2)</f>
        <v>20000</v>
      </c>
      <c r="L151" s="152">
        <v>15</v>
      </c>
      <c r="M151" s="152">
        <f>G151*(1+L151/100)</f>
        <v>0</v>
      </c>
      <c r="N151" s="152">
        <v>0</v>
      </c>
      <c r="O151" s="152">
        <f>ROUND(E151*N151,2)</f>
        <v>0</v>
      </c>
      <c r="P151" s="152">
        <v>0</v>
      </c>
      <c r="Q151" s="152">
        <f>ROUND(E151*P151,2)</f>
        <v>0</v>
      </c>
      <c r="R151" s="152"/>
      <c r="S151" s="152" t="s">
        <v>234</v>
      </c>
      <c r="T151" s="152" t="s">
        <v>235</v>
      </c>
      <c r="U151" s="152">
        <v>0</v>
      </c>
      <c r="V151" s="152">
        <f>ROUND(E151*U151,2)</f>
        <v>0</v>
      </c>
      <c r="W151" s="152"/>
      <c r="X151" s="152" t="s">
        <v>174</v>
      </c>
      <c r="Y151" s="147"/>
      <c r="Z151" s="147"/>
      <c r="AA151" s="147"/>
      <c r="AB151" s="147"/>
      <c r="AC151" s="147"/>
      <c r="AD151" s="147"/>
      <c r="AE151" s="147"/>
      <c r="AF151" s="147"/>
      <c r="AG151" s="147" t="s">
        <v>175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x14ac:dyDescent="0.25">
      <c r="A152" s="156" t="s">
        <v>167</v>
      </c>
      <c r="B152" s="157" t="s">
        <v>110</v>
      </c>
      <c r="C152" s="175" t="s">
        <v>111</v>
      </c>
      <c r="D152" s="158"/>
      <c r="E152" s="159"/>
      <c r="F152" s="160"/>
      <c r="G152" s="161">
        <f>SUMIF(AG153:AG174,"&lt;&gt;NOR",G153:G174)</f>
        <v>0</v>
      </c>
      <c r="H152" s="155"/>
      <c r="I152" s="155">
        <f>SUM(I153:I174)</f>
        <v>66829.48</v>
      </c>
      <c r="J152" s="155"/>
      <c r="K152" s="155">
        <f>SUM(K153:K174)</f>
        <v>96960.86</v>
      </c>
      <c r="L152" s="155"/>
      <c r="M152" s="155">
        <f>SUM(M153:M174)</f>
        <v>0</v>
      </c>
      <c r="N152" s="155"/>
      <c r="O152" s="155">
        <f>SUM(O153:O174)</f>
        <v>4.0199999999999996</v>
      </c>
      <c r="P152" s="155"/>
      <c r="Q152" s="155">
        <f>SUM(Q153:Q174)</f>
        <v>1.9000000000000001</v>
      </c>
      <c r="R152" s="155"/>
      <c r="S152" s="155"/>
      <c r="T152" s="155"/>
      <c r="U152" s="155"/>
      <c r="V152" s="155">
        <f>SUM(V153:V174)</f>
        <v>137.04</v>
      </c>
      <c r="W152" s="155"/>
      <c r="X152" s="155"/>
      <c r="AG152" t="s">
        <v>168</v>
      </c>
    </row>
    <row r="153" spans="1:60" outlineLevel="1" x14ac:dyDescent="0.25">
      <c r="A153" s="169">
        <v>59</v>
      </c>
      <c r="B153" s="170" t="s">
        <v>465</v>
      </c>
      <c r="C153" s="178" t="s">
        <v>466</v>
      </c>
      <c r="D153" s="171" t="s">
        <v>171</v>
      </c>
      <c r="E153" s="172">
        <v>55.88</v>
      </c>
      <c r="F153" s="173"/>
      <c r="G153" s="174">
        <f>ROUND(E153*F153,2)</f>
        <v>0</v>
      </c>
      <c r="H153" s="152">
        <v>0</v>
      </c>
      <c r="I153" s="152">
        <f>ROUND(E153*H153,2)</f>
        <v>0</v>
      </c>
      <c r="J153" s="152">
        <v>68.3</v>
      </c>
      <c r="K153" s="152">
        <f>ROUND(E153*J153,2)</f>
        <v>3816.6</v>
      </c>
      <c r="L153" s="152">
        <v>15</v>
      </c>
      <c r="M153" s="152">
        <f>G153*(1+L153/100)</f>
        <v>0</v>
      </c>
      <c r="N153" s="152">
        <v>0</v>
      </c>
      <c r="O153" s="152">
        <f>ROUND(E153*N153,2)</f>
        <v>0</v>
      </c>
      <c r="P153" s="152">
        <v>1.4E-2</v>
      </c>
      <c r="Q153" s="152">
        <f>ROUND(E153*P153,2)</f>
        <v>0.78</v>
      </c>
      <c r="R153" s="152"/>
      <c r="S153" s="152" t="s">
        <v>172</v>
      </c>
      <c r="T153" s="152" t="s">
        <v>173</v>
      </c>
      <c r="U153" s="152">
        <v>0.128</v>
      </c>
      <c r="V153" s="152">
        <f>ROUND(E153*U153,2)</f>
        <v>7.15</v>
      </c>
      <c r="W153" s="152"/>
      <c r="X153" s="152" t="s">
        <v>174</v>
      </c>
      <c r="Y153" s="147"/>
      <c r="Z153" s="147"/>
      <c r="AA153" s="147"/>
      <c r="AB153" s="147"/>
      <c r="AC153" s="147"/>
      <c r="AD153" s="147"/>
      <c r="AE153" s="147"/>
      <c r="AF153" s="147"/>
      <c r="AG153" s="147" t="s">
        <v>175</v>
      </c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x14ac:dyDescent="0.25">
      <c r="A154" s="162">
        <v>60</v>
      </c>
      <c r="B154" s="163" t="s">
        <v>467</v>
      </c>
      <c r="C154" s="176" t="s">
        <v>468</v>
      </c>
      <c r="D154" s="164" t="s">
        <v>171</v>
      </c>
      <c r="E154" s="165">
        <v>55.88</v>
      </c>
      <c r="F154" s="166"/>
      <c r="G154" s="167">
        <f>ROUND(E154*F154,2)</f>
        <v>0</v>
      </c>
      <c r="H154" s="152">
        <v>5.99</v>
      </c>
      <c r="I154" s="152">
        <f>ROUND(E154*H154,2)</f>
        <v>334.72</v>
      </c>
      <c r="J154" s="152">
        <v>256.51</v>
      </c>
      <c r="K154" s="152">
        <f>ROUND(E154*J154,2)</f>
        <v>14333.78</v>
      </c>
      <c r="L154" s="152">
        <v>15</v>
      </c>
      <c r="M154" s="152">
        <f>G154*(1+L154/100)</f>
        <v>0</v>
      </c>
      <c r="N154" s="152">
        <v>9.8999999999999999E-4</v>
      </c>
      <c r="O154" s="152">
        <f>ROUND(E154*N154,2)</f>
        <v>0.06</v>
      </c>
      <c r="P154" s="152">
        <v>0</v>
      </c>
      <c r="Q154" s="152">
        <f>ROUND(E154*P154,2)</f>
        <v>0</v>
      </c>
      <c r="R154" s="152"/>
      <c r="S154" s="152" t="s">
        <v>234</v>
      </c>
      <c r="T154" s="152" t="s">
        <v>235</v>
      </c>
      <c r="U154" s="152">
        <v>0.41</v>
      </c>
      <c r="V154" s="152">
        <f>ROUND(E154*U154,2)</f>
        <v>22.91</v>
      </c>
      <c r="W154" s="152"/>
      <c r="X154" s="152" t="s">
        <v>174</v>
      </c>
      <c r="Y154" s="147"/>
      <c r="Z154" s="147"/>
      <c r="AA154" s="147"/>
      <c r="AB154" s="147"/>
      <c r="AC154" s="147"/>
      <c r="AD154" s="147"/>
      <c r="AE154" s="147"/>
      <c r="AF154" s="147"/>
      <c r="AG154" s="147" t="s">
        <v>277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5">
      <c r="A155" s="150"/>
      <c r="B155" s="151"/>
      <c r="C155" s="177" t="s">
        <v>469</v>
      </c>
      <c r="D155" s="153"/>
      <c r="E155" s="154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47"/>
      <c r="Z155" s="147"/>
      <c r="AA155" s="147"/>
      <c r="AB155" s="147"/>
      <c r="AC155" s="147"/>
      <c r="AD155" s="147"/>
      <c r="AE155" s="147"/>
      <c r="AF155" s="147"/>
      <c r="AG155" s="147" t="s">
        <v>177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1" x14ac:dyDescent="0.25">
      <c r="A156" s="150"/>
      <c r="B156" s="151"/>
      <c r="C156" s="177" t="s">
        <v>470</v>
      </c>
      <c r="D156" s="153"/>
      <c r="E156" s="154">
        <v>6.6</v>
      </c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47"/>
      <c r="Z156" s="147"/>
      <c r="AA156" s="147"/>
      <c r="AB156" s="147"/>
      <c r="AC156" s="147"/>
      <c r="AD156" s="147"/>
      <c r="AE156" s="147"/>
      <c r="AF156" s="147"/>
      <c r="AG156" s="147" t="s">
        <v>177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x14ac:dyDescent="0.25">
      <c r="A157" s="150"/>
      <c r="B157" s="151"/>
      <c r="C157" s="177" t="s">
        <v>471</v>
      </c>
      <c r="D157" s="153"/>
      <c r="E157" s="154">
        <v>5.28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47"/>
      <c r="Z157" s="147"/>
      <c r="AA157" s="147"/>
      <c r="AB157" s="147"/>
      <c r="AC157" s="147"/>
      <c r="AD157" s="147"/>
      <c r="AE157" s="147"/>
      <c r="AF157" s="147"/>
      <c r="AG157" s="147" t="s">
        <v>177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1" x14ac:dyDescent="0.25">
      <c r="A158" s="150"/>
      <c r="B158" s="151"/>
      <c r="C158" s="177" t="s">
        <v>472</v>
      </c>
      <c r="D158" s="153"/>
      <c r="E158" s="154">
        <v>44</v>
      </c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47"/>
      <c r="Z158" s="147"/>
      <c r="AA158" s="147"/>
      <c r="AB158" s="147"/>
      <c r="AC158" s="147"/>
      <c r="AD158" s="147"/>
      <c r="AE158" s="147"/>
      <c r="AF158" s="147"/>
      <c r="AG158" s="147" t="s">
        <v>177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20.399999999999999" outlineLevel="1" x14ac:dyDescent="0.25">
      <c r="A159" s="162">
        <v>61</v>
      </c>
      <c r="B159" s="163" t="s">
        <v>473</v>
      </c>
      <c r="C159" s="176" t="s">
        <v>474</v>
      </c>
      <c r="D159" s="164" t="s">
        <v>180</v>
      </c>
      <c r="E159" s="165">
        <v>230.4</v>
      </c>
      <c r="F159" s="166"/>
      <c r="G159" s="167">
        <f>ROUND(E159*F159,2)</f>
        <v>0</v>
      </c>
      <c r="H159" s="152">
        <v>16.82</v>
      </c>
      <c r="I159" s="152">
        <f>ROUND(E159*H159,2)</f>
        <v>3875.33</v>
      </c>
      <c r="J159" s="152">
        <v>28.48</v>
      </c>
      <c r="K159" s="152">
        <f>ROUND(E159*J159,2)</f>
        <v>6561.79</v>
      </c>
      <c r="L159" s="152">
        <v>15</v>
      </c>
      <c r="M159" s="152">
        <f>G159*(1+L159/100)</f>
        <v>0</v>
      </c>
      <c r="N159" s="152">
        <v>1.4499999999999999E-3</v>
      </c>
      <c r="O159" s="152">
        <f>ROUND(E159*N159,2)</f>
        <v>0.33</v>
      </c>
      <c r="P159" s="152">
        <v>0</v>
      </c>
      <c r="Q159" s="152">
        <f>ROUND(E159*P159,2)</f>
        <v>0</v>
      </c>
      <c r="R159" s="152"/>
      <c r="S159" s="152" t="s">
        <v>172</v>
      </c>
      <c r="T159" s="152" t="s">
        <v>475</v>
      </c>
      <c r="U159" s="152">
        <v>0.06</v>
      </c>
      <c r="V159" s="152">
        <f>ROUND(E159*U159,2)</f>
        <v>13.82</v>
      </c>
      <c r="W159" s="152"/>
      <c r="X159" s="152" t="s">
        <v>174</v>
      </c>
      <c r="Y159" s="147"/>
      <c r="Z159" s="147"/>
      <c r="AA159" s="147"/>
      <c r="AB159" s="147"/>
      <c r="AC159" s="147"/>
      <c r="AD159" s="147"/>
      <c r="AE159" s="147"/>
      <c r="AF159" s="147"/>
      <c r="AG159" s="147" t="s">
        <v>175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1" x14ac:dyDescent="0.25">
      <c r="A160" s="150"/>
      <c r="B160" s="151"/>
      <c r="C160" s="237" t="s">
        <v>476</v>
      </c>
      <c r="D160" s="238"/>
      <c r="E160" s="238"/>
      <c r="F160" s="238"/>
      <c r="G160" s="238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47"/>
      <c r="Z160" s="147"/>
      <c r="AA160" s="147"/>
      <c r="AB160" s="147"/>
      <c r="AC160" s="147"/>
      <c r="AD160" s="147"/>
      <c r="AE160" s="147"/>
      <c r="AF160" s="147"/>
      <c r="AG160" s="147" t="s">
        <v>187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20.399999999999999" outlineLevel="1" x14ac:dyDescent="0.25">
      <c r="A161" s="150"/>
      <c r="B161" s="151"/>
      <c r="C161" s="177" t="s">
        <v>477</v>
      </c>
      <c r="D161" s="153"/>
      <c r="E161" s="154">
        <v>230.4</v>
      </c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47"/>
      <c r="Z161" s="147"/>
      <c r="AA161" s="147"/>
      <c r="AB161" s="147"/>
      <c r="AC161" s="147"/>
      <c r="AD161" s="147"/>
      <c r="AE161" s="147"/>
      <c r="AF161" s="147"/>
      <c r="AG161" s="147" t="s">
        <v>177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t="20.399999999999999" outlineLevel="1" x14ac:dyDescent="0.25">
      <c r="A162" s="162">
        <v>62</v>
      </c>
      <c r="B162" s="163" t="s">
        <v>478</v>
      </c>
      <c r="C162" s="176" t="s">
        <v>479</v>
      </c>
      <c r="D162" s="164" t="s">
        <v>180</v>
      </c>
      <c r="E162" s="165">
        <v>230.4</v>
      </c>
      <c r="F162" s="166"/>
      <c r="G162" s="167">
        <f>ROUND(E162*F162,2)</f>
        <v>0</v>
      </c>
      <c r="H162" s="152">
        <v>31.83</v>
      </c>
      <c r="I162" s="152">
        <f>ROUND(E162*H162,2)</f>
        <v>7333.63</v>
      </c>
      <c r="J162" s="152">
        <v>83.17</v>
      </c>
      <c r="K162" s="152">
        <f>ROUND(E162*J162,2)</f>
        <v>19162.37</v>
      </c>
      <c r="L162" s="152">
        <v>15</v>
      </c>
      <c r="M162" s="152">
        <f>G162*(1+L162/100)</f>
        <v>0</v>
      </c>
      <c r="N162" s="152">
        <v>2.7499999999999998E-3</v>
      </c>
      <c r="O162" s="152">
        <f>ROUND(E162*N162,2)</f>
        <v>0.63</v>
      </c>
      <c r="P162" s="152">
        <v>0</v>
      </c>
      <c r="Q162" s="152">
        <f>ROUND(E162*P162,2)</f>
        <v>0</v>
      </c>
      <c r="R162" s="152"/>
      <c r="S162" s="152" t="s">
        <v>172</v>
      </c>
      <c r="T162" s="152" t="s">
        <v>173</v>
      </c>
      <c r="U162" s="152">
        <v>0.16</v>
      </c>
      <c r="V162" s="152">
        <f>ROUND(E162*U162,2)</f>
        <v>36.86</v>
      </c>
      <c r="W162" s="152"/>
      <c r="X162" s="152" t="s">
        <v>174</v>
      </c>
      <c r="Y162" s="147"/>
      <c r="Z162" s="147"/>
      <c r="AA162" s="147"/>
      <c r="AB162" s="147"/>
      <c r="AC162" s="147"/>
      <c r="AD162" s="147"/>
      <c r="AE162" s="147"/>
      <c r="AF162" s="147"/>
      <c r="AG162" s="147" t="s">
        <v>277</v>
      </c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t="20.399999999999999" outlineLevel="1" x14ac:dyDescent="0.25">
      <c r="A163" s="150"/>
      <c r="B163" s="151"/>
      <c r="C163" s="177" t="s">
        <v>477</v>
      </c>
      <c r="D163" s="153"/>
      <c r="E163" s="154">
        <v>230.4</v>
      </c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47"/>
      <c r="Z163" s="147"/>
      <c r="AA163" s="147"/>
      <c r="AB163" s="147"/>
      <c r="AC163" s="147"/>
      <c r="AD163" s="147"/>
      <c r="AE163" s="147"/>
      <c r="AF163" s="147"/>
      <c r="AG163" s="147" t="s">
        <v>177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x14ac:dyDescent="0.25">
      <c r="A164" s="162">
        <v>63</v>
      </c>
      <c r="B164" s="163" t="s">
        <v>480</v>
      </c>
      <c r="C164" s="176" t="s">
        <v>481</v>
      </c>
      <c r="D164" s="164" t="s">
        <v>311</v>
      </c>
      <c r="E164" s="165">
        <v>0.504</v>
      </c>
      <c r="F164" s="166"/>
      <c r="G164" s="167">
        <f>ROUND(E164*F164,2)</f>
        <v>0</v>
      </c>
      <c r="H164" s="152">
        <v>1125</v>
      </c>
      <c r="I164" s="152">
        <f>ROUND(E164*H164,2)</f>
        <v>567</v>
      </c>
      <c r="J164" s="152">
        <v>0</v>
      </c>
      <c r="K164" s="152">
        <f>ROUND(E164*J164,2)</f>
        <v>0</v>
      </c>
      <c r="L164" s="152">
        <v>15</v>
      </c>
      <c r="M164" s="152">
        <f>G164*(1+L164/100)</f>
        <v>0</v>
      </c>
      <c r="N164" s="152">
        <v>2.3570000000000001E-2</v>
      </c>
      <c r="O164" s="152">
        <f>ROUND(E164*N164,2)</f>
        <v>0.01</v>
      </c>
      <c r="P164" s="152">
        <v>0</v>
      </c>
      <c r="Q164" s="152">
        <f>ROUND(E164*P164,2)</f>
        <v>0</v>
      </c>
      <c r="R164" s="152"/>
      <c r="S164" s="152" t="s">
        <v>172</v>
      </c>
      <c r="T164" s="152" t="s">
        <v>235</v>
      </c>
      <c r="U164" s="152">
        <v>0</v>
      </c>
      <c r="V164" s="152">
        <f>ROUND(E164*U164,2)</f>
        <v>0</v>
      </c>
      <c r="W164" s="152"/>
      <c r="X164" s="152" t="s">
        <v>174</v>
      </c>
      <c r="Y164" s="147"/>
      <c r="Z164" s="147"/>
      <c r="AA164" s="147"/>
      <c r="AB164" s="147"/>
      <c r="AC164" s="147"/>
      <c r="AD164" s="147"/>
      <c r="AE164" s="147"/>
      <c r="AF164" s="147"/>
      <c r="AG164" s="147" t="s">
        <v>277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1" x14ac:dyDescent="0.25">
      <c r="A165" s="150"/>
      <c r="B165" s="151"/>
      <c r="C165" s="177" t="s">
        <v>482</v>
      </c>
      <c r="D165" s="153"/>
      <c r="E165" s="154">
        <v>0.504</v>
      </c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47"/>
      <c r="Z165" s="147"/>
      <c r="AA165" s="147"/>
      <c r="AB165" s="147"/>
      <c r="AC165" s="147"/>
      <c r="AD165" s="147"/>
      <c r="AE165" s="147"/>
      <c r="AF165" s="147"/>
      <c r="AG165" s="147" t="s">
        <v>177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20.399999999999999" outlineLevel="1" x14ac:dyDescent="0.25">
      <c r="A166" s="162">
        <v>64</v>
      </c>
      <c r="B166" s="163" t="s">
        <v>483</v>
      </c>
      <c r="C166" s="176" t="s">
        <v>484</v>
      </c>
      <c r="D166" s="164" t="s">
        <v>180</v>
      </c>
      <c r="E166" s="165">
        <v>62</v>
      </c>
      <c r="F166" s="166"/>
      <c r="G166" s="167">
        <f>ROUND(E166*F166,2)</f>
        <v>0</v>
      </c>
      <c r="H166" s="152">
        <v>0</v>
      </c>
      <c r="I166" s="152">
        <f>ROUND(E166*H166,2)</f>
        <v>0</v>
      </c>
      <c r="J166" s="152">
        <v>93.9</v>
      </c>
      <c r="K166" s="152">
        <f>ROUND(E166*J166,2)</f>
        <v>5821.8</v>
      </c>
      <c r="L166" s="152">
        <v>15</v>
      </c>
      <c r="M166" s="152">
        <f>G166*(1+L166/100)</f>
        <v>0</v>
      </c>
      <c r="N166" s="152">
        <v>0</v>
      </c>
      <c r="O166" s="152">
        <f>ROUND(E166*N166,2)</f>
        <v>0</v>
      </c>
      <c r="P166" s="152">
        <v>1.7999999999999999E-2</v>
      </c>
      <c r="Q166" s="152">
        <f>ROUND(E166*P166,2)</f>
        <v>1.1200000000000001</v>
      </c>
      <c r="R166" s="152"/>
      <c r="S166" s="152" t="s">
        <v>172</v>
      </c>
      <c r="T166" s="152" t="s">
        <v>173</v>
      </c>
      <c r="U166" s="152">
        <v>0.2</v>
      </c>
      <c r="V166" s="152">
        <f>ROUND(E166*U166,2)</f>
        <v>12.4</v>
      </c>
      <c r="W166" s="152"/>
      <c r="X166" s="152" t="s">
        <v>174</v>
      </c>
      <c r="Y166" s="147"/>
      <c r="Z166" s="147"/>
      <c r="AA166" s="147"/>
      <c r="AB166" s="147"/>
      <c r="AC166" s="147"/>
      <c r="AD166" s="147"/>
      <c r="AE166" s="147"/>
      <c r="AF166" s="147"/>
      <c r="AG166" s="147" t="s">
        <v>175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x14ac:dyDescent="0.25">
      <c r="A167" s="150"/>
      <c r="B167" s="151"/>
      <c r="C167" s="177" t="s">
        <v>485</v>
      </c>
      <c r="D167" s="153"/>
      <c r="E167" s="154">
        <v>62</v>
      </c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47"/>
      <c r="Z167" s="147"/>
      <c r="AA167" s="147"/>
      <c r="AB167" s="147"/>
      <c r="AC167" s="147"/>
      <c r="AD167" s="147"/>
      <c r="AE167" s="147"/>
      <c r="AF167" s="147"/>
      <c r="AG167" s="147" t="s">
        <v>177</v>
      </c>
      <c r="AH167" s="147">
        <v>0</v>
      </c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1" x14ac:dyDescent="0.25">
      <c r="A168" s="162">
        <v>65</v>
      </c>
      <c r="B168" s="163" t="s">
        <v>486</v>
      </c>
      <c r="C168" s="176" t="s">
        <v>487</v>
      </c>
      <c r="D168" s="164" t="s">
        <v>180</v>
      </c>
      <c r="E168" s="165">
        <v>230.4</v>
      </c>
      <c r="F168" s="166"/>
      <c r="G168" s="167">
        <f>ROUND(E168*F168,2)</f>
        <v>0</v>
      </c>
      <c r="H168" s="152">
        <v>0</v>
      </c>
      <c r="I168" s="152">
        <f>ROUND(E168*H168,2)</f>
        <v>0</v>
      </c>
      <c r="J168" s="152">
        <v>180</v>
      </c>
      <c r="K168" s="152">
        <f>ROUND(E168*J168,2)</f>
        <v>41472</v>
      </c>
      <c r="L168" s="152">
        <v>15</v>
      </c>
      <c r="M168" s="152">
        <f>G168*(1+L168/100)</f>
        <v>0</v>
      </c>
      <c r="N168" s="152">
        <v>0</v>
      </c>
      <c r="O168" s="152">
        <f>ROUND(E168*N168,2)</f>
        <v>0</v>
      </c>
      <c r="P168" s="152">
        <v>0</v>
      </c>
      <c r="Q168" s="152">
        <f>ROUND(E168*P168,2)</f>
        <v>0</v>
      </c>
      <c r="R168" s="152"/>
      <c r="S168" s="152" t="s">
        <v>234</v>
      </c>
      <c r="T168" s="152" t="s">
        <v>235</v>
      </c>
      <c r="U168" s="152">
        <v>0.16</v>
      </c>
      <c r="V168" s="152">
        <f>ROUND(E168*U168,2)</f>
        <v>36.86</v>
      </c>
      <c r="W168" s="152"/>
      <c r="X168" s="152" t="s">
        <v>174</v>
      </c>
      <c r="Y168" s="147"/>
      <c r="Z168" s="147"/>
      <c r="AA168" s="147"/>
      <c r="AB168" s="147"/>
      <c r="AC168" s="147"/>
      <c r="AD168" s="147"/>
      <c r="AE168" s="147"/>
      <c r="AF168" s="147"/>
      <c r="AG168" s="147" t="s">
        <v>175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20.399999999999999" outlineLevel="1" x14ac:dyDescent="0.25">
      <c r="A169" s="150"/>
      <c r="B169" s="151"/>
      <c r="C169" s="177" t="s">
        <v>477</v>
      </c>
      <c r="D169" s="153"/>
      <c r="E169" s="154">
        <v>230.4</v>
      </c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47"/>
      <c r="Z169" s="147"/>
      <c r="AA169" s="147"/>
      <c r="AB169" s="147"/>
      <c r="AC169" s="147"/>
      <c r="AD169" s="147"/>
      <c r="AE169" s="147"/>
      <c r="AF169" s="147"/>
      <c r="AG169" s="147" t="s">
        <v>177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20.399999999999999" outlineLevel="1" x14ac:dyDescent="0.25">
      <c r="A170" s="162">
        <v>66</v>
      </c>
      <c r="B170" s="163" t="s">
        <v>488</v>
      </c>
      <c r="C170" s="176" t="s">
        <v>489</v>
      </c>
      <c r="D170" s="164" t="s">
        <v>311</v>
      </c>
      <c r="E170" s="165">
        <v>0.504</v>
      </c>
      <c r="F170" s="166"/>
      <c r="G170" s="167">
        <f>ROUND(E170*F170,2)</f>
        <v>0</v>
      </c>
      <c r="H170" s="152">
        <v>7200</v>
      </c>
      <c r="I170" s="152">
        <f>ROUND(E170*H170,2)</f>
        <v>3628.8</v>
      </c>
      <c r="J170" s="152">
        <v>0</v>
      </c>
      <c r="K170" s="152">
        <f>ROUND(E170*J170,2)</f>
        <v>0</v>
      </c>
      <c r="L170" s="152">
        <v>15</v>
      </c>
      <c r="M170" s="152">
        <f>G170*(1+L170/100)</f>
        <v>0</v>
      </c>
      <c r="N170" s="152">
        <v>0.55000000000000004</v>
      </c>
      <c r="O170" s="152">
        <f>ROUND(E170*N170,2)</f>
        <v>0.28000000000000003</v>
      </c>
      <c r="P170" s="152">
        <v>0</v>
      </c>
      <c r="Q170" s="152">
        <f>ROUND(E170*P170,2)</f>
        <v>0</v>
      </c>
      <c r="R170" s="152"/>
      <c r="S170" s="152" t="s">
        <v>234</v>
      </c>
      <c r="T170" s="152" t="s">
        <v>235</v>
      </c>
      <c r="U170" s="152">
        <v>0</v>
      </c>
      <c r="V170" s="152">
        <f>ROUND(E170*U170,2)</f>
        <v>0</v>
      </c>
      <c r="W170" s="152"/>
      <c r="X170" s="152" t="s">
        <v>200</v>
      </c>
      <c r="Y170" s="147"/>
      <c r="Z170" s="147"/>
      <c r="AA170" s="147"/>
      <c r="AB170" s="147"/>
      <c r="AC170" s="147"/>
      <c r="AD170" s="147"/>
      <c r="AE170" s="147"/>
      <c r="AF170" s="147"/>
      <c r="AG170" s="147" t="s">
        <v>201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t="20.399999999999999" outlineLevel="1" x14ac:dyDescent="0.25">
      <c r="A171" s="150"/>
      <c r="B171" s="151"/>
      <c r="C171" s="177" t="s">
        <v>490</v>
      </c>
      <c r="D171" s="153"/>
      <c r="E171" s="154">
        <v>0.504</v>
      </c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47"/>
      <c r="Z171" s="147"/>
      <c r="AA171" s="147"/>
      <c r="AB171" s="147"/>
      <c r="AC171" s="147"/>
      <c r="AD171" s="147"/>
      <c r="AE171" s="147"/>
      <c r="AF171" s="147"/>
      <c r="AG171" s="147" t="s">
        <v>177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x14ac:dyDescent="0.25">
      <c r="A172" s="162">
        <v>67</v>
      </c>
      <c r="B172" s="163" t="s">
        <v>491</v>
      </c>
      <c r="C172" s="176" t="s">
        <v>492</v>
      </c>
      <c r="D172" s="164" t="s">
        <v>180</v>
      </c>
      <c r="E172" s="165">
        <v>195</v>
      </c>
      <c r="F172" s="166"/>
      <c r="G172" s="167">
        <f>ROUND(E172*F172,2)</f>
        <v>0</v>
      </c>
      <c r="H172" s="152">
        <v>262</v>
      </c>
      <c r="I172" s="152">
        <f>ROUND(E172*H172,2)</f>
        <v>51090</v>
      </c>
      <c r="J172" s="152">
        <v>0</v>
      </c>
      <c r="K172" s="152">
        <f>ROUND(E172*J172,2)</f>
        <v>0</v>
      </c>
      <c r="L172" s="152">
        <v>15</v>
      </c>
      <c r="M172" s="152">
        <f>G172*(1+L172/100)</f>
        <v>0</v>
      </c>
      <c r="N172" s="152">
        <v>1.3899999999999999E-2</v>
      </c>
      <c r="O172" s="152">
        <f>ROUND(E172*N172,2)</f>
        <v>2.71</v>
      </c>
      <c r="P172" s="152">
        <v>0</v>
      </c>
      <c r="Q172" s="152">
        <f>ROUND(E172*P172,2)</f>
        <v>0</v>
      </c>
      <c r="R172" s="152" t="s">
        <v>199</v>
      </c>
      <c r="S172" s="152" t="s">
        <v>172</v>
      </c>
      <c r="T172" s="152" t="s">
        <v>173</v>
      </c>
      <c r="U172" s="152">
        <v>0</v>
      </c>
      <c r="V172" s="152">
        <f>ROUND(E172*U172,2)</f>
        <v>0</v>
      </c>
      <c r="W172" s="152"/>
      <c r="X172" s="152" t="s">
        <v>200</v>
      </c>
      <c r="Y172" s="147"/>
      <c r="Z172" s="147"/>
      <c r="AA172" s="147"/>
      <c r="AB172" s="147"/>
      <c r="AC172" s="147"/>
      <c r="AD172" s="147"/>
      <c r="AE172" s="147"/>
      <c r="AF172" s="147"/>
      <c r="AG172" s="147" t="s">
        <v>201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ht="20.399999999999999" outlineLevel="1" x14ac:dyDescent="0.25">
      <c r="A173" s="150"/>
      <c r="B173" s="151"/>
      <c r="C173" s="177" t="s">
        <v>493</v>
      </c>
      <c r="D173" s="153"/>
      <c r="E173" s="154">
        <v>195</v>
      </c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47"/>
      <c r="Z173" s="147"/>
      <c r="AA173" s="147"/>
      <c r="AB173" s="147"/>
      <c r="AC173" s="147"/>
      <c r="AD173" s="147"/>
      <c r="AE173" s="147"/>
      <c r="AF173" s="147"/>
      <c r="AG173" s="147" t="s">
        <v>177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1" x14ac:dyDescent="0.25">
      <c r="A174" s="169">
        <v>68</v>
      </c>
      <c r="B174" s="170" t="s">
        <v>494</v>
      </c>
      <c r="C174" s="178" t="s">
        <v>495</v>
      </c>
      <c r="D174" s="171" t="s">
        <v>205</v>
      </c>
      <c r="E174" s="172">
        <v>4.0225799999999996</v>
      </c>
      <c r="F174" s="173"/>
      <c r="G174" s="174">
        <f>ROUND(E174*F174,2)</f>
        <v>0</v>
      </c>
      <c r="H174" s="152">
        <v>0</v>
      </c>
      <c r="I174" s="152">
        <f>ROUND(E174*H174,2)</f>
        <v>0</v>
      </c>
      <c r="J174" s="152">
        <v>1440</v>
      </c>
      <c r="K174" s="152">
        <f>ROUND(E174*J174,2)</f>
        <v>5792.52</v>
      </c>
      <c r="L174" s="152">
        <v>15</v>
      </c>
      <c r="M174" s="152">
        <f>G174*(1+L174/100)</f>
        <v>0</v>
      </c>
      <c r="N174" s="152">
        <v>0</v>
      </c>
      <c r="O174" s="152">
        <f>ROUND(E174*N174,2)</f>
        <v>0</v>
      </c>
      <c r="P174" s="152">
        <v>0</v>
      </c>
      <c r="Q174" s="152">
        <f>ROUND(E174*P174,2)</f>
        <v>0</v>
      </c>
      <c r="R174" s="152"/>
      <c r="S174" s="152" t="s">
        <v>172</v>
      </c>
      <c r="T174" s="152" t="s">
        <v>173</v>
      </c>
      <c r="U174" s="152">
        <v>1.7509999999999999</v>
      </c>
      <c r="V174" s="152">
        <f>ROUND(E174*U174,2)</f>
        <v>7.04</v>
      </c>
      <c r="W174" s="152"/>
      <c r="X174" s="152" t="s">
        <v>206</v>
      </c>
      <c r="Y174" s="147"/>
      <c r="Z174" s="147"/>
      <c r="AA174" s="147"/>
      <c r="AB174" s="147"/>
      <c r="AC174" s="147"/>
      <c r="AD174" s="147"/>
      <c r="AE174" s="147"/>
      <c r="AF174" s="147"/>
      <c r="AG174" s="147" t="s">
        <v>207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x14ac:dyDescent="0.25">
      <c r="A175" s="156" t="s">
        <v>167</v>
      </c>
      <c r="B175" s="157" t="s">
        <v>116</v>
      </c>
      <c r="C175" s="175" t="s">
        <v>117</v>
      </c>
      <c r="D175" s="158"/>
      <c r="E175" s="159"/>
      <c r="F175" s="160"/>
      <c r="G175" s="161">
        <f>SUMIF(AG176:AG192,"&lt;&gt;NOR",G176:G192)</f>
        <v>0</v>
      </c>
      <c r="H175" s="155"/>
      <c r="I175" s="155">
        <f>SUM(I176:I192)</f>
        <v>184799.41</v>
      </c>
      <c r="J175" s="155"/>
      <c r="K175" s="155">
        <f>SUM(K176:K192)</f>
        <v>167848.47</v>
      </c>
      <c r="L175" s="155"/>
      <c r="M175" s="155">
        <f>SUM(M176:M192)</f>
        <v>0</v>
      </c>
      <c r="N175" s="155"/>
      <c r="O175" s="155">
        <f>SUM(O176:O192)</f>
        <v>19.330000000000005</v>
      </c>
      <c r="P175" s="155"/>
      <c r="Q175" s="155">
        <f>SUM(Q176:Q192)</f>
        <v>18.920000000000002</v>
      </c>
      <c r="R175" s="155"/>
      <c r="S175" s="155"/>
      <c r="T175" s="155"/>
      <c r="U175" s="155"/>
      <c r="V175" s="155">
        <f>SUM(V176:V192)</f>
        <v>303.44</v>
      </c>
      <c r="W175" s="155"/>
      <c r="X175" s="155"/>
      <c r="AG175" t="s">
        <v>168</v>
      </c>
    </row>
    <row r="176" spans="1:60" outlineLevel="1" x14ac:dyDescent="0.25">
      <c r="A176" s="162">
        <v>69</v>
      </c>
      <c r="B176" s="163" t="s">
        <v>496</v>
      </c>
      <c r="C176" s="176" t="s">
        <v>497</v>
      </c>
      <c r="D176" s="164" t="s">
        <v>180</v>
      </c>
      <c r="E176" s="165">
        <v>259.2</v>
      </c>
      <c r="F176" s="166"/>
      <c r="G176" s="167">
        <f>ROUND(E176*F176,2)</f>
        <v>0</v>
      </c>
      <c r="H176" s="152">
        <v>0</v>
      </c>
      <c r="I176" s="152">
        <f>ROUND(E176*H176,2)</f>
        <v>0</v>
      </c>
      <c r="J176" s="152">
        <v>114.5</v>
      </c>
      <c r="K176" s="152">
        <f>ROUND(E176*J176,2)</f>
        <v>29678.400000000001</v>
      </c>
      <c r="L176" s="152">
        <v>15</v>
      </c>
      <c r="M176" s="152">
        <f>G176*(1+L176/100)</f>
        <v>0</v>
      </c>
      <c r="N176" s="152">
        <v>0</v>
      </c>
      <c r="O176" s="152">
        <f>ROUND(E176*N176,2)</f>
        <v>0</v>
      </c>
      <c r="P176" s="152">
        <v>7.2999999999999995E-2</v>
      </c>
      <c r="Q176" s="152">
        <f>ROUND(E176*P176,2)</f>
        <v>18.920000000000002</v>
      </c>
      <c r="R176" s="152"/>
      <c r="S176" s="152" t="s">
        <v>172</v>
      </c>
      <c r="T176" s="152" t="s">
        <v>173</v>
      </c>
      <c r="U176" s="152">
        <v>0.24</v>
      </c>
      <c r="V176" s="152">
        <f>ROUND(E176*U176,2)</f>
        <v>62.21</v>
      </c>
      <c r="W176" s="152"/>
      <c r="X176" s="152" t="s">
        <v>174</v>
      </c>
      <c r="Y176" s="147"/>
      <c r="Z176" s="147"/>
      <c r="AA176" s="147"/>
      <c r="AB176" s="147"/>
      <c r="AC176" s="147"/>
      <c r="AD176" s="147"/>
      <c r="AE176" s="147"/>
      <c r="AF176" s="147"/>
      <c r="AG176" s="147" t="s">
        <v>175</v>
      </c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ht="20.399999999999999" outlineLevel="1" x14ac:dyDescent="0.25">
      <c r="A177" s="150"/>
      <c r="B177" s="151"/>
      <c r="C177" s="177" t="s">
        <v>498</v>
      </c>
      <c r="D177" s="153"/>
      <c r="E177" s="154">
        <v>259.2</v>
      </c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47"/>
      <c r="Z177" s="147"/>
      <c r="AA177" s="147"/>
      <c r="AB177" s="147"/>
      <c r="AC177" s="147"/>
      <c r="AD177" s="147"/>
      <c r="AE177" s="147"/>
      <c r="AF177" s="147"/>
      <c r="AG177" s="147" t="s">
        <v>177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 x14ac:dyDescent="0.25">
      <c r="A178" s="162">
        <v>70</v>
      </c>
      <c r="B178" s="163" t="s">
        <v>499</v>
      </c>
      <c r="C178" s="176" t="s">
        <v>500</v>
      </c>
      <c r="D178" s="164" t="s">
        <v>180</v>
      </c>
      <c r="E178" s="165">
        <v>259.2</v>
      </c>
      <c r="F178" s="166"/>
      <c r="G178" s="167">
        <f>ROUND(E178*F178,2)</f>
        <v>0</v>
      </c>
      <c r="H178" s="152">
        <v>582.87</v>
      </c>
      <c r="I178" s="152">
        <f>ROUND(E178*H178,2)</f>
        <v>151079.9</v>
      </c>
      <c r="J178" s="152">
        <v>368.13</v>
      </c>
      <c r="K178" s="152">
        <f>ROUND(E178*J178,2)</f>
        <v>95419.3</v>
      </c>
      <c r="L178" s="152">
        <v>15</v>
      </c>
      <c r="M178" s="152">
        <f>G178*(1+L178/100)</f>
        <v>0</v>
      </c>
      <c r="N178" s="152">
        <v>7.2279999999999997E-2</v>
      </c>
      <c r="O178" s="152">
        <f>ROUND(E178*N178,2)</f>
        <v>18.73</v>
      </c>
      <c r="P178" s="152">
        <v>0</v>
      </c>
      <c r="Q178" s="152">
        <f>ROUND(E178*P178,2)</f>
        <v>0</v>
      </c>
      <c r="R178" s="152"/>
      <c r="S178" s="152" t="s">
        <v>172</v>
      </c>
      <c r="T178" s="152" t="s">
        <v>173</v>
      </c>
      <c r="U178" s="152">
        <v>0.65</v>
      </c>
      <c r="V178" s="152">
        <f>ROUND(E178*U178,2)</f>
        <v>168.48</v>
      </c>
      <c r="W178" s="152"/>
      <c r="X178" s="152" t="s">
        <v>174</v>
      </c>
      <c r="Y178" s="147"/>
      <c r="Z178" s="147"/>
      <c r="AA178" s="147"/>
      <c r="AB178" s="147"/>
      <c r="AC178" s="147"/>
      <c r="AD178" s="147"/>
      <c r="AE178" s="147"/>
      <c r="AF178" s="147"/>
      <c r="AG178" s="147" t="s">
        <v>277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ht="21" outlineLevel="1" x14ac:dyDescent="0.25">
      <c r="A179" s="150"/>
      <c r="B179" s="151"/>
      <c r="C179" s="237" t="s">
        <v>501</v>
      </c>
      <c r="D179" s="238"/>
      <c r="E179" s="238"/>
      <c r="F179" s="238"/>
      <c r="G179" s="238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47"/>
      <c r="Z179" s="147"/>
      <c r="AA179" s="147"/>
      <c r="AB179" s="147"/>
      <c r="AC179" s="147"/>
      <c r="AD179" s="147"/>
      <c r="AE179" s="147"/>
      <c r="AF179" s="147"/>
      <c r="AG179" s="147" t="s">
        <v>187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68" t="str">
        <f>C179</f>
        <v>Dodávka a montáž základní tašky, poloviční, hřebenové, okapové a větrací ( segmentový řez tašek ) včetně pokrývačské malty.</v>
      </c>
      <c r="BB179" s="147"/>
      <c r="BC179" s="147"/>
      <c r="BD179" s="147"/>
      <c r="BE179" s="147"/>
      <c r="BF179" s="147"/>
      <c r="BG179" s="147"/>
      <c r="BH179" s="147"/>
    </row>
    <row r="180" spans="1:60" ht="20.399999999999999" outlineLevel="1" x14ac:dyDescent="0.25">
      <c r="A180" s="150"/>
      <c r="B180" s="151"/>
      <c r="C180" s="177" t="s">
        <v>498</v>
      </c>
      <c r="D180" s="153"/>
      <c r="E180" s="154">
        <v>259.2</v>
      </c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47"/>
      <c r="Z180" s="147"/>
      <c r="AA180" s="147"/>
      <c r="AB180" s="147"/>
      <c r="AC180" s="147"/>
      <c r="AD180" s="147"/>
      <c r="AE180" s="147"/>
      <c r="AF180" s="147"/>
      <c r="AG180" s="147" t="s">
        <v>177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5">
      <c r="A181" s="162">
        <v>71</v>
      </c>
      <c r="B181" s="163" t="s">
        <v>502</v>
      </c>
      <c r="C181" s="176" t="s">
        <v>503</v>
      </c>
      <c r="D181" s="164" t="s">
        <v>171</v>
      </c>
      <c r="E181" s="165">
        <v>42.75</v>
      </c>
      <c r="F181" s="166"/>
      <c r="G181" s="167">
        <f>ROUND(E181*F181,2)</f>
        <v>0</v>
      </c>
      <c r="H181" s="152">
        <v>22.82</v>
      </c>
      <c r="I181" s="152">
        <f>ROUND(E181*H181,2)</f>
        <v>975.56</v>
      </c>
      <c r="J181" s="152">
        <v>53.38</v>
      </c>
      <c r="K181" s="152">
        <f>ROUND(E181*J181,2)</f>
        <v>2282</v>
      </c>
      <c r="L181" s="152">
        <v>15</v>
      </c>
      <c r="M181" s="152">
        <f>G181*(1+L181/100)</f>
        <v>0</v>
      </c>
      <c r="N181" s="152">
        <v>2.4000000000000001E-4</v>
      </c>
      <c r="O181" s="152">
        <f>ROUND(E181*N181,2)</f>
        <v>0.01</v>
      </c>
      <c r="P181" s="152">
        <v>0</v>
      </c>
      <c r="Q181" s="152">
        <f>ROUND(E181*P181,2)</f>
        <v>0</v>
      </c>
      <c r="R181" s="152"/>
      <c r="S181" s="152" t="s">
        <v>172</v>
      </c>
      <c r="T181" s="152" t="s">
        <v>173</v>
      </c>
      <c r="U181" s="152">
        <v>0.1</v>
      </c>
      <c r="V181" s="152">
        <f>ROUND(E181*U181,2)</f>
        <v>4.28</v>
      </c>
      <c r="W181" s="152"/>
      <c r="X181" s="152" t="s">
        <v>174</v>
      </c>
      <c r="Y181" s="147"/>
      <c r="Z181" s="147"/>
      <c r="AA181" s="147"/>
      <c r="AB181" s="147"/>
      <c r="AC181" s="147"/>
      <c r="AD181" s="147"/>
      <c r="AE181" s="147"/>
      <c r="AF181" s="147"/>
      <c r="AG181" s="147" t="s">
        <v>175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1" x14ac:dyDescent="0.25">
      <c r="A182" s="150"/>
      <c r="B182" s="151"/>
      <c r="C182" s="237" t="s">
        <v>504</v>
      </c>
      <c r="D182" s="238"/>
      <c r="E182" s="238"/>
      <c r="F182" s="238"/>
      <c r="G182" s="238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47"/>
      <c r="Z182" s="147"/>
      <c r="AA182" s="147"/>
      <c r="AB182" s="147"/>
      <c r="AC182" s="147"/>
      <c r="AD182" s="147"/>
      <c r="AE182" s="147"/>
      <c r="AF182" s="147"/>
      <c r="AG182" s="147" t="s">
        <v>187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5">
      <c r="A183" s="150"/>
      <c r="B183" s="151"/>
      <c r="C183" s="177" t="s">
        <v>505</v>
      </c>
      <c r="D183" s="153"/>
      <c r="E183" s="154">
        <v>42.75</v>
      </c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47"/>
      <c r="Z183" s="147"/>
      <c r="AA183" s="147"/>
      <c r="AB183" s="147"/>
      <c r="AC183" s="147"/>
      <c r="AD183" s="147"/>
      <c r="AE183" s="147"/>
      <c r="AF183" s="147"/>
      <c r="AG183" s="147" t="s">
        <v>177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ht="20.399999999999999" outlineLevel="1" x14ac:dyDescent="0.25">
      <c r="A184" s="162">
        <v>72</v>
      </c>
      <c r="B184" s="163" t="s">
        <v>506</v>
      </c>
      <c r="C184" s="176" t="s">
        <v>507</v>
      </c>
      <c r="D184" s="164" t="s">
        <v>171</v>
      </c>
      <c r="E184" s="165">
        <v>21.15</v>
      </c>
      <c r="F184" s="166"/>
      <c r="G184" s="167">
        <f>ROUND(E184*F184,2)</f>
        <v>0</v>
      </c>
      <c r="H184" s="152">
        <v>578.82000000000005</v>
      </c>
      <c r="I184" s="152">
        <f>ROUND(E184*H184,2)</f>
        <v>12242.04</v>
      </c>
      <c r="J184" s="152">
        <v>239.18</v>
      </c>
      <c r="K184" s="152">
        <f>ROUND(E184*J184,2)</f>
        <v>5058.66</v>
      </c>
      <c r="L184" s="152">
        <v>15</v>
      </c>
      <c r="M184" s="152">
        <f>G184*(1+L184/100)</f>
        <v>0</v>
      </c>
      <c r="N184" s="152">
        <v>1.427E-2</v>
      </c>
      <c r="O184" s="152">
        <f>ROUND(E184*N184,2)</f>
        <v>0.3</v>
      </c>
      <c r="P184" s="152">
        <v>0</v>
      </c>
      <c r="Q184" s="152">
        <f>ROUND(E184*P184,2)</f>
        <v>0</v>
      </c>
      <c r="R184" s="152"/>
      <c r="S184" s="152" t="s">
        <v>172</v>
      </c>
      <c r="T184" s="152" t="s">
        <v>173</v>
      </c>
      <c r="U184" s="152">
        <v>0.42</v>
      </c>
      <c r="V184" s="152">
        <f>ROUND(E184*U184,2)</f>
        <v>8.8800000000000008</v>
      </c>
      <c r="W184" s="152"/>
      <c r="X184" s="152" t="s">
        <v>174</v>
      </c>
      <c r="Y184" s="147"/>
      <c r="Z184" s="147"/>
      <c r="AA184" s="147"/>
      <c r="AB184" s="147"/>
      <c r="AC184" s="147"/>
      <c r="AD184" s="147"/>
      <c r="AE184" s="147"/>
      <c r="AF184" s="147"/>
      <c r="AG184" s="147" t="s">
        <v>175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5">
      <c r="A185" s="150"/>
      <c r="B185" s="151"/>
      <c r="C185" s="177" t="s">
        <v>508</v>
      </c>
      <c r="D185" s="153"/>
      <c r="E185" s="154">
        <v>21.15</v>
      </c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47"/>
      <c r="Z185" s="147"/>
      <c r="AA185" s="147"/>
      <c r="AB185" s="147"/>
      <c r="AC185" s="147"/>
      <c r="AD185" s="147"/>
      <c r="AE185" s="147"/>
      <c r="AF185" s="147"/>
      <c r="AG185" s="147" t="s">
        <v>177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ht="20.399999999999999" outlineLevel="1" x14ac:dyDescent="0.25">
      <c r="A186" s="162">
        <v>73</v>
      </c>
      <c r="B186" s="163" t="s">
        <v>509</v>
      </c>
      <c r="C186" s="176" t="s">
        <v>510</v>
      </c>
      <c r="D186" s="164" t="s">
        <v>171</v>
      </c>
      <c r="E186" s="165">
        <v>19.8</v>
      </c>
      <c r="F186" s="166"/>
      <c r="G186" s="167">
        <f>ROUND(E186*F186,2)</f>
        <v>0</v>
      </c>
      <c r="H186" s="152">
        <v>579.44000000000005</v>
      </c>
      <c r="I186" s="152">
        <f>ROUND(E186*H186,2)</f>
        <v>11472.91</v>
      </c>
      <c r="J186" s="152">
        <v>413.56</v>
      </c>
      <c r="K186" s="152">
        <f>ROUND(E186*J186,2)</f>
        <v>8188.49</v>
      </c>
      <c r="L186" s="152">
        <v>15</v>
      </c>
      <c r="M186" s="152">
        <f>G186*(1+L186/100)</f>
        <v>0</v>
      </c>
      <c r="N186" s="152">
        <v>1.4279999999999999E-2</v>
      </c>
      <c r="O186" s="152">
        <f>ROUND(E186*N186,2)</f>
        <v>0.28000000000000003</v>
      </c>
      <c r="P186" s="152">
        <v>0</v>
      </c>
      <c r="Q186" s="152">
        <f>ROUND(E186*P186,2)</f>
        <v>0</v>
      </c>
      <c r="R186" s="152"/>
      <c r="S186" s="152" t="s">
        <v>172</v>
      </c>
      <c r="T186" s="152" t="s">
        <v>173</v>
      </c>
      <c r="U186" s="152">
        <v>0.72</v>
      </c>
      <c r="V186" s="152">
        <f>ROUND(E186*U186,2)</f>
        <v>14.26</v>
      </c>
      <c r="W186" s="152"/>
      <c r="X186" s="152" t="s">
        <v>174</v>
      </c>
      <c r="Y186" s="147"/>
      <c r="Z186" s="147"/>
      <c r="AA186" s="147"/>
      <c r="AB186" s="147"/>
      <c r="AC186" s="147"/>
      <c r="AD186" s="147"/>
      <c r="AE186" s="147"/>
      <c r="AF186" s="147"/>
      <c r="AG186" s="147" t="s">
        <v>175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t="21" outlineLevel="1" x14ac:dyDescent="0.25">
      <c r="A187" s="150"/>
      <c r="B187" s="151"/>
      <c r="C187" s="237" t="s">
        <v>511</v>
      </c>
      <c r="D187" s="238"/>
      <c r="E187" s="238"/>
      <c r="F187" s="238"/>
      <c r="G187" s="238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47"/>
      <c r="Z187" s="147"/>
      <c r="AA187" s="147"/>
      <c r="AB187" s="147"/>
      <c r="AC187" s="147"/>
      <c r="AD187" s="147"/>
      <c r="AE187" s="147"/>
      <c r="AF187" s="147"/>
      <c r="AG187" s="147" t="s">
        <v>187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68" t="str">
        <f>C187</f>
        <v>Dodávka a montáž hřebenáče nosového, ukončení hřebenáče spodní, držáku latě nároží, nárožní latě 80x40 mm včetně spojovacích prostředků a pokrývačské malty.</v>
      </c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5">
      <c r="A188" s="150"/>
      <c r="B188" s="151"/>
      <c r="C188" s="177" t="s">
        <v>512</v>
      </c>
      <c r="D188" s="153"/>
      <c r="E188" s="154">
        <v>19.8</v>
      </c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47"/>
      <c r="Z188" s="147"/>
      <c r="AA188" s="147"/>
      <c r="AB188" s="147"/>
      <c r="AC188" s="147"/>
      <c r="AD188" s="147"/>
      <c r="AE188" s="147"/>
      <c r="AF188" s="147"/>
      <c r="AG188" s="147" t="s">
        <v>177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5">
      <c r="A189" s="162">
        <v>74</v>
      </c>
      <c r="B189" s="163" t="s">
        <v>513</v>
      </c>
      <c r="C189" s="176" t="s">
        <v>514</v>
      </c>
      <c r="D189" s="164" t="s">
        <v>295</v>
      </c>
      <c r="E189" s="165">
        <v>1</v>
      </c>
      <c r="F189" s="166"/>
      <c r="G189" s="167">
        <f>ROUND(E189*F189,2)</f>
        <v>0</v>
      </c>
      <c r="H189" s="152">
        <v>4529</v>
      </c>
      <c r="I189" s="152">
        <f>ROUND(E189*H189,2)</f>
        <v>4529</v>
      </c>
      <c r="J189" s="152">
        <v>3971</v>
      </c>
      <c r="K189" s="152">
        <f>ROUND(E189*J189,2)</f>
        <v>3971</v>
      </c>
      <c r="L189" s="152">
        <v>15</v>
      </c>
      <c r="M189" s="152">
        <f>G189*(1+L189/100)</f>
        <v>0</v>
      </c>
      <c r="N189" s="152">
        <v>7.0400000000000003E-3</v>
      </c>
      <c r="O189" s="152">
        <f>ROUND(E189*N189,2)</f>
        <v>0.01</v>
      </c>
      <c r="P189" s="152">
        <v>0</v>
      </c>
      <c r="Q189" s="152">
        <f>ROUND(E189*P189,2)</f>
        <v>0</v>
      </c>
      <c r="R189" s="152"/>
      <c r="S189" s="152" t="s">
        <v>234</v>
      </c>
      <c r="T189" s="152" t="s">
        <v>235</v>
      </c>
      <c r="U189" s="152">
        <v>0.28000000000000003</v>
      </c>
      <c r="V189" s="152">
        <f>ROUND(E189*U189,2)</f>
        <v>0.28000000000000003</v>
      </c>
      <c r="W189" s="152"/>
      <c r="X189" s="152" t="s">
        <v>174</v>
      </c>
      <c r="Y189" s="147"/>
      <c r="Z189" s="147"/>
      <c r="AA189" s="147"/>
      <c r="AB189" s="147"/>
      <c r="AC189" s="147"/>
      <c r="AD189" s="147"/>
      <c r="AE189" s="147"/>
      <c r="AF189" s="147"/>
      <c r="AG189" s="147" t="s">
        <v>175</v>
      </c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1" x14ac:dyDescent="0.25">
      <c r="A190" s="150"/>
      <c r="B190" s="151"/>
      <c r="C190" s="237" t="s">
        <v>515</v>
      </c>
      <c r="D190" s="238"/>
      <c r="E190" s="238"/>
      <c r="F190" s="238"/>
      <c r="G190" s="238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47"/>
      <c r="Z190" s="147"/>
      <c r="AA190" s="147"/>
      <c r="AB190" s="147"/>
      <c r="AC190" s="147"/>
      <c r="AD190" s="147"/>
      <c r="AE190" s="147"/>
      <c r="AF190" s="147"/>
      <c r="AG190" s="147" t="s">
        <v>187</v>
      </c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x14ac:dyDescent="0.25">
      <c r="A191" s="169">
        <v>75</v>
      </c>
      <c r="B191" s="170" t="s">
        <v>516</v>
      </c>
      <c r="C191" s="178" t="s">
        <v>517</v>
      </c>
      <c r="D191" s="171" t="s">
        <v>462</v>
      </c>
      <c r="E191" s="172">
        <v>1</v>
      </c>
      <c r="F191" s="173"/>
      <c r="G191" s="174">
        <f>ROUND(E191*F191,2)</f>
        <v>0</v>
      </c>
      <c r="H191" s="152">
        <v>4500</v>
      </c>
      <c r="I191" s="152">
        <f>ROUND(E191*H191,2)</f>
        <v>4500</v>
      </c>
      <c r="J191" s="152">
        <v>1400</v>
      </c>
      <c r="K191" s="152">
        <f>ROUND(E191*J191,2)</f>
        <v>1400</v>
      </c>
      <c r="L191" s="152">
        <v>15</v>
      </c>
      <c r="M191" s="152">
        <f>G191*(1+L191/100)</f>
        <v>0</v>
      </c>
      <c r="N191" s="152">
        <v>0</v>
      </c>
      <c r="O191" s="152">
        <f>ROUND(E191*N191,2)</f>
        <v>0</v>
      </c>
      <c r="P191" s="152">
        <v>0</v>
      </c>
      <c r="Q191" s="152">
        <f>ROUND(E191*P191,2)</f>
        <v>0</v>
      </c>
      <c r="R191" s="152"/>
      <c r="S191" s="152" t="s">
        <v>234</v>
      </c>
      <c r="T191" s="152" t="s">
        <v>235</v>
      </c>
      <c r="U191" s="152">
        <v>0</v>
      </c>
      <c r="V191" s="152">
        <f>ROUND(E191*U191,2)</f>
        <v>0</v>
      </c>
      <c r="W191" s="152"/>
      <c r="X191" s="152" t="s">
        <v>174</v>
      </c>
      <c r="Y191" s="147"/>
      <c r="Z191" s="147"/>
      <c r="AA191" s="147"/>
      <c r="AB191" s="147"/>
      <c r="AC191" s="147"/>
      <c r="AD191" s="147"/>
      <c r="AE191" s="147"/>
      <c r="AF191" s="147"/>
      <c r="AG191" s="147" t="s">
        <v>175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outlineLevel="1" x14ac:dyDescent="0.25">
      <c r="A192" s="169">
        <v>76</v>
      </c>
      <c r="B192" s="170" t="s">
        <v>518</v>
      </c>
      <c r="C192" s="178" t="s">
        <v>519</v>
      </c>
      <c r="D192" s="171" t="s">
        <v>205</v>
      </c>
      <c r="E192" s="172">
        <v>19.336829999999999</v>
      </c>
      <c r="F192" s="173"/>
      <c r="G192" s="174">
        <f>ROUND(E192*F192,2)</f>
        <v>0</v>
      </c>
      <c r="H192" s="152">
        <v>0</v>
      </c>
      <c r="I192" s="152">
        <f>ROUND(E192*H192,2)</f>
        <v>0</v>
      </c>
      <c r="J192" s="152">
        <v>1130</v>
      </c>
      <c r="K192" s="152">
        <f>ROUND(E192*J192,2)</f>
        <v>21850.62</v>
      </c>
      <c r="L192" s="152">
        <v>15</v>
      </c>
      <c r="M192" s="152">
        <f>G192*(1+L192/100)</f>
        <v>0</v>
      </c>
      <c r="N192" s="152">
        <v>0</v>
      </c>
      <c r="O192" s="152">
        <f>ROUND(E192*N192,2)</f>
        <v>0</v>
      </c>
      <c r="P192" s="152">
        <v>0</v>
      </c>
      <c r="Q192" s="152">
        <f>ROUND(E192*P192,2)</f>
        <v>0</v>
      </c>
      <c r="R192" s="152"/>
      <c r="S192" s="152" t="s">
        <v>172</v>
      </c>
      <c r="T192" s="152" t="s">
        <v>181</v>
      </c>
      <c r="U192" s="152">
        <v>2.33</v>
      </c>
      <c r="V192" s="152">
        <f>ROUND(E192*U192,2)</f>
        <v>45.05</v>
      </c>
      <c r="W192" s="152"/>
      <c r="X192" s="152" t="s">
        <v>206</v>
      </c>
      <c r="Y192" s="147"/>
      <c r="Z192" s="147"/>
      <c r="AA192" s="147"/>
      <c r="AB192" s="147"/>
      <c r="AC192" s="147"/>
      <c r="AD192" s="147"/>
      <c r="AE192" s="147"/>
      <c r="AF192" s="147"/>
      <c r="AG192" s="147" t="s">
        <v>207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x14ac:dyDescent="0.25">
      <c r="A193" s="156" t="s">
        <v>167</v>
      </c>
      <c r="B193" s="157" t="s">
        <v>118</v>
      </c>
      <c r="C193" s="175" t="s">
        <v>119</v>
      </c>
      <c r="D193" s="158"/>
      <c r="E193" s="159"/>
      <c r="F193" s="160"/>
      <c r="G193" s="161">
        <f>SUMIF(AG194:AG214,"&lt;&gt;NOR",G194:G214)</f>
        <v>0</v>
      </c>
      <c r="H193" s="155"/>
      <c r="I193" s="155">
        <f>SUM(I194:I214)</f>
        <v>150556.66</v>
      </c>
      <c r="J193" s="155"/>
      <c r="K193" s="155">
        <f>SUM(K194:K214)</f>
        <v>61709.09</v>
      </c>
      <c r="L193" s="155"/>
      <c r="M193" s="155">
        <f>SUM(M194:M214)</f>
        <v>0</v>
      </c>
      <c r="N193" s="155"/>
      <c r="O193" s="155">
        <f>SUM(O194:O214)</f>
        <v>5.9299999999999988</v>
      </c>
      <c r="P193" s="155"/>
      <c r="Q193" s="155">
        <f>SUM(Q194:Q214)</f>
        <v>0</v>
      </c>
      <c r="R193" s="155"/>
      <c r="S193" s="155"/>
      <c r="T193" s="155"/>
      <c r="U193" s="155"/>
      <c r="V193" s="155">
        <f>SUM(V194:V214)</f>
        <v>108.6</v>
      </c>
      <c r="W193" s="155"/>
      <c r="X193" s="155"/>
      <c r="AG193" t="s">
        <v>168</v>
      </c>
    </row>
    <row r="194" spans="1:60" outlineLevel="1" x14ac:dyDescent="0.25">
      <c r="A194" s="162">
        <v>77</v>
      </c>
      <c r="B194" s="163" t="s">
        <v>520</v>
      </c>
      <c r="C194" s="176" t="s">
        <v>521</v>
      </c>
      <c r="D194" s="164" t="s">
        <v>180</v>
      </c>
      <c r="E194" s="165">
        <v>100.425</v>
      </c>
      <c r="F194" s="166"/>
      <c r="G194" s="167">
        <f>ROUND(E194*F194,2)</f>
        <v>0</v>
      </c>
      <c r="H194" s="152">
        <v>4.46</v>
      </c>
      <c r="I194" s="152">
        <f>ROUND(E194*H194,2)</f>
        <v>447.9</v>
      </c>
      <c r="J194" s="152">
        <v>243.04</v>
      </c>
      <c r="K194" s="152">
        <f>ROUND(E194*J194,2)</f>
        <v>24407.29</v>
      </c>
      <c r="L194" s="152">
        <v>15</v>
      </c>
      <c r="M194" s="152">
        <f>G194*(1+L194/100)</f>
        <v>0</v>
      </c>
      <c r="N194" s="152">
        <v>1.7000000000000001E-4</v>
      </c>
      <c r="O194" s="152">
        <f>ROUND(E194*N194,2)</f>
        <v>0.02</v>
      </c>
      <c r="P194" s="152">
        <v>0</v>
      </c>
      <c r="Q194" s="152">
        <f>ROUND(E194*P194,2)</f>
        <v>0</v>
      </c>
      <c r="R194" s="152"/>
      <c r="S194" s="152" t="s">
        <v>172</v>
      </c>
      <c r="T194" s="152" t="s">
        <v>173</v>
      </c>
      <c r="U194" s="152">
        <v>0.49</v>
      </c>
      <c r="V194" s="152">
        <f>ROUND(E194*U194,2)</f>
        <v>49.21</v>
      </c>
      <c r="W194" s="152"/>
      <c r="X194" s="152" t="s">
        <v>174</v>
      </c>
      <c r="Y194" s="147"/>
      <c r="Z194" s="147"/>
      <c r="AA194" s="147"/>
      <c r="AB194" s="147"/>
      <c r="AC194" s="147"/>
      <c r="AD194" s="147"/>
      <c r="AE194" s="147"/>
      <c r="AF194" s="147"/>
      <c r="AG194" s="147" t="s">
        <v>175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1" x14ac:dyDescent="0.25">
      <c r="A195" s="150"/>
      <c r="B195" s="151"/>
      <c r="C195" s="237" t="s">
        <v>522</v>
      </c>
      <c r="D195" s="238"/>
      <c r="E195" s="238"/>
      <c r="F195" s="238"/>
      <c r="G195" s="238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47"/>
      <c r="Z195" s="147"/>
      <c r="AA195" s="147"/>
      <c r="AB195" s="147"/>
      <c r="AC195" s="147"/>
      <c r="AD195" s="147"/>
      <c r="AE195" s="147"/>
      <c r="AF195" s="147"/>
      <c r="AG195" s="147" t="s">
        <v>187</v>
      </c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1" x14ac:dyDescent="0.25">
      <c r="A196" s="150"/>
      <c r="B196" s="151"/>
      <c r="C196" s="177" t="s">
        <v>523</v>
      </c>
      <c r="D196" s="153"/>
      <c r="E196" s="154">
        <v>100.425</v>
      </c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47"/>
      <c r="Z196" s="147"/>
      <c r="AA196" s="147"/>
      <c r="AB196" s="147"/>
      <c r="AC196" s="147"/>
      <c r="AD196" s="147"/>
      <c r="AE196" s="147"/>
      <c r="AF196" s="147"/>
      <c r="AG196" s="147" t="s">
        <v>177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ht="30.6" outlineLevel="1" x14ac:dyDescent="0.25">
      <c r="A197" s="162">
        <v>78</v>
      </c>
      <c r="B197" s="163" t="s">
        <v>524</v>
      </c>
      <c r="C197" s="176" t="s">
        <v>525</v>
      </c>
      <c r="D197" s="164" t="s">
        <v>180</v>
      </c>
      <c r="E197" s="165">
        <v>110.4675</v>
      </c>
      <c r="F197" s="166"/>
      <c r="G197" s="167">
        <f>ROUND(E197*F197,2)</f>
        <v>0</v>
      </c>
      <c r="H197" s="152">
        <v>420</v>
      </c>
      <c r="I197" s="152">
        <f>ROUND(E197*H197,2)</f>
        <v>46396.35</v>
      </c>
      <c r="J197" s="152">
        <v>60</v>
      </c>
      <c r="K197" s="152">
        <f>ROUND(E197*J197,2)</f>
        <v>6628.05</v>
      </c>
      <c r="L197" s="152">
        <v>15</v>
      </c>
      <c r="M197" s="152">
        <f>G197*(1+L197/100)</f>
        <v>0</v>
      </c>
      <c r="N197" s="152">
        <v>1.4999999999999999E-2</v>
      </c>
      <c r="O197" s="152">
        <f>ROUND(E197*N197,2)</f>
        <v>1.66</v>
      </c>
      <c r="P197" s="152">
        <v>0</v>
      </c>
      <c r="Q197" s="152">
        <f>ROUND(E197*P197,2)</f>
        <v>0</v>
      </c>
      <c r="R197" s="152"/>
      <c r="S197" s="152" t="s">
        <v>234</v>
      </c>
      <c r="T197" s="152" t="s">
        <v>235</v>
      </c>
      <c r="U197" s="152">
        <v>0</v>
      </c>
      <c r="V197" s="152">
        <f>ROUND(E197*U197,2)</f>
        <v>0</v>
      </c>
      <c r="W197" s="152"/>
      <c r="X197" s="152" t="s">
        <v>174</v>
      </c>
      <c r="Y197" s="147"/>
      <c r="Z197" s="147"/>
      <c r="AA197" s="147"/>
      <c r="AB197" s="147"/>
      <c r="AC197" s="147"/>
      <c r="AD197" s="147"/>
      <c r="AE197" s="147"/>
      <c r="AF197" s="147"/>
      <c r="AG197" s="147" t="s">
        <v>175</v>
      </c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outlineLevel="1" x14ac:dyDescent="0.25">
      <c r="A198" s="150"/>
      <c r="B198" s="151"/>
      <c r="C198" s="177" t="s">
        <v>526</v>
      </c>
      <c r="D198" s="153"/>
      <c r="E198" s="154">
        <v>110.4675</v>
      </c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47"/>
      <c r="Z198" s="147"/>
      <c r="AA198" s="147"/>
      <c r="AB198" s="147"/>
      <c r="AC198" s="147"/>
      <c r="AD198" s="147"/>
      <c r="AE198" s="147"/>
      <c r="AF198" s="147"/>
      <c r="AG198" s="147" t="s">
        <v>177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1" x14ac:dyDescent="0.25">
      <c r="A199" s="162">
        <v>79</v>
      </c>
      <c r="B199" s="163" t="s">
        <v>527</v>
      </c>
      <c r="C199" s="176" t="s">
        <v>528</v>
      </c>
      <c r="D199" s="164" t="s">
        <v>171</v>
      </c>
      <c r="E199" s="165">
        <v>220.935</v>
      </c>
      <c r="F199" s="166"/>
      <c r="G199" s="167">
        <f>ROUND(E199*F199,2)</f>
        <v>0</v>
      </c>
      <c r="H199" s="152">
        <v>7.34</v>
      </c>
      <c r="I199" s="152">
        <f>ROUND(E199*H199,2)</f>
        <v>1621.66</v>
      </c>
      <c r="J199" s="152">
        <v>80.36</v>
      </c>
      <c r="K199" s="152">
        <f>ROUND(E199*J199,2)</f>
        <v>17754.34</v>
      </c>
      <c r="L199" s="152">
        <v>15</v>
      </c>
      <c r="M199" s="152">
        <f>G199*(1+L199/100)</f>
        <v>0</v>
      </c>
      <c r="N199" s="152">
        <v>1.8000000000000001E-4</v>
      </c>
      <c r="O199" s="152">
        <f>ROUND(E199*N199,2)</f>
        <v>0.04</v>
      </c>
      <c r="P199" s="152">
        <v>0</v>
      </c>
      <c r="Q199" s="152">
        <f>ROUND(E199*P199,2)</f>
        <v>0</v>
      </c>
      <c r="R199" s="152"/>
      <c r="S199" s="152" t="s">
        <v>172</v>
      </c>
      <c r="T199" s="152" t="s">
        <v>173</v>
      </c>
      <c r="U199" s="152">
        <v>0.17249999999999999</v>
      </c>
      <c r="V199" s="152">
        <f>ROUND(E199*U199,2)</f>
        <v>38.11</v>
      </c>
      <c r="W199" s="152"/>
      <c r="X199" s="152" t="s">
        <v>174</v>
      </c>
      <c r="Y199" s="147"/>
      <c r="Z199" s="147"/>
      <c r="AA199" s="147"/>
      <c r="AB199" s="147"/>
      <c r="AC199" s="147"/>
      <c r="AD199" s="147"/>
      <c r="AE199" s="147"/>
      <c r="AF199" s="147"/>
      <c r="AG199" s="147" t="s">
        <v>175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1" x14ac:dyDescent="0.25">
      <c r="A200" s="150"/>
      <c r="B200" s="151"/>
      <c r="C200" s="177" t="s">
        <v>529</v>
      </c>
      <c r="D200" s="153"/>
      <c r="E200" s="154">
        <v>220.935</v>
      </c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47"/>
      <c r="Z200" s="147"/>
      <c r="AA200" s="147"/>
      <c r="AB200" s="147"/>
      <c r="AC200" s="147"/>
      <c r="AD200" s="147"/>
      <c r="AE200" s="147"/>
      <c r="AF200" s="147"/>
      <c r="AG200" s="147" t="s">
        <v>177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5">
      <c r="A201" s="169">
        <v>80</v>
      </c>
      <c r="B201" s="170" t="s">
        <v>530</v>
      </c>
      <c r="C201" s="178" t="s">
        <v>531</v>
      </c>
      <c r="D201" s="171" t="s">
        <v>295</v>
      </c>
      <c r="E201" s="172">
        <v>1</v>
      </c>
      <c r="F201" s="173"/>
      <c r="G201" s="174">
        <f t="shared" ref="G201:G206" si="7">ROUND(E201*F201,2)</f>
        <v>0</v>
      </c>
      <c r="H201" s="152">
        <v>2.7</v>
      </c>
      <c r="I201" s="152">
        <f t="shared" ref="I201:I206" si="8">ROUND(E201*H201,2)</f>
        <v>2.7</v>
      </c>
      <c r="J201" s="152">
        <v>71.5</v>
      </c>
      <c r="K201" s="152">
        <f t="shared" ref="K201:K206" si="9">ROUND(E201*J201,2)</f>
        <v>71.5</v>
      </c>
      <c r="L201" s="152">
        <v>15</v>
      </c>
      <c r="M201" s="152">
        <f t="shared" ref="M201:M206" si="10">G201*(1+L201/100)</f>
        <v>0</v>
      </c>
      <c r="N201" s="152">
        <v>1.0000000000000001E-5</v>
      </c>
      <c r="O201" s="152">
        <f t="shared" ref="O201:O206" si="11">ROUND(E201*N201,2)</f>
        <v>0</v>
      </c>
      <c r="P201" s="152">
        <v>0</v>
      </c>
      <c r="Q201" s="152">
        <f t="shared" ref="Q201:Q206" si="12">ROUND(E201*P201,2)</f>
        <v>0</v>
      </c>
      <c r="R201" s="152"/>
      <c r="S201" s="152" t="s">
        <v>172</v>
      </c>
      <c r="T201" s="152" t="s">
        <v>235</v>
      </c>
      <c r="U201" s="152">
        <v>0.26</v>
      </c>
      <c r="V201" s="152">
        <f t="shared" ref="V201:V206" si="13">ROUND(E201*U201,2)</f>
        <v>0.26</v>
      </c>
      <c r="W201" s="152"/>
      <c r="X201" s="152" t="s">
        <v>174</v>
      </c>
      <c r="Y201" s="147"/>
      <c r="Z201" s="147"/>
      <c r="AA201" s="147"/>
      <c r="AB201" s="147"/>
      <c r="AC201" s="147"/>
      <c r="AD201" s="147"/>
      <c r="AE201" s="147"/>
      <c r="AF201" s="147"/>
      <c r="AG201" s="147" t="s">
        <v>277</v>
      </c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ht="20.399999999999999" outlineLevel="1" x14ac:dyDescent="0.25">
      <c r="A202" s="169">
        <v>81</v>
      </c>
      <c r="B202" s="170" t="s">
        <v>532</v>
      </c>
      <c r="C202" s="178" t="s">
        <v>533</v>
      </c>
      <c r="D202" s="171" t="s">
        <v>295</v>
      </c>
      <c r="E202" s="172">
        <v>1</v>
      </c>
      <c r="F202" s="173"/>
      <c r="G202" s="174">
        <f t="shared" si="7"/>
        <v>0</v>
      </c>
      <c r="H202" s="152">
        <v>26200</v>
      </c>
      <c r="I202" s="152">
        <f t="shared" si="8"/>
        <v>26200</v>
      </c>
      <c r="J202" s="152">
        <v>2400</v>
      </c>
      <c r="K202" s="152">
        <f t="shared" si="9"/>
        <v>2400</v>
      </c>
      <c r="L202" s="152">
        <v>15</v>
      </c>
      <c r="M202" s="152">
        <f t="shared" si="10"/>
        <v>0</v>
      </c>
      <c r="N202" s="152">
        <v>0</v>
      </c>
      <c r="O202" s="152">
        <f t="shared" si="11"/>
        <v>0</v>
      </c>
      <c r="P202" s="152">
        <v>0</v>
      </c>
      <c r="Q202" s="152">
        <f t="shared" si="12"/>
        <v>0</v>
      </c>
      <c r="R202" s="152"/>
      <c r="S202" s="152" t="s">
        <v>234</v>
      </c>
      <c r="T202" s="152" t="s">
        <v>235</v>
      </c>
      <c r="U202" s="152">
        <v>0</v>
      </c>
      <c r="V202" s="152">
        <f t="shared" si="13"/>
        <v>0</v>
      </c>
      <c r="W202" s="152"/>
      <c r="X202" s="152" t="s">
        <v>174</v>
      </c>
      <c r="Y202" s="147"/>
      <c r="Z202" s="147"/>
      <c r="AA202" s="147"/>
      <c r="AB202" s="147"/>
      <c r="AC202" s="147"/>
      <c r="AD202" s="147"/>
      <c r="AE202" s="147"/>
      <c r="AF202" s="147"/>
      <c r="AG202" s="147" t="s">
        <v>175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ht="20.399999999999999" outlineLevel="1" x14ac:dyDescent="0.25">
      <c r="A203" s="169">
        <v>82</v>
      </c>
      <c r="B203" s="170" t="s">
        <v>534</v>
      </c>
      <c r="C203" s="178" t="s">
        <v>535</v>
      </c>
      <c r="D203" s="171" t="s">
        <v>295</v>
      </c>
      <c r="E203" s="172">
        <v>1</v>
      </c>
      <c r="F203" s="173"/>
      <c r="G203" s="174">
        <f t="shared" si="7"/>
        <v>0</v>
      </c>
      <c r="H203" s="152">
        <v>15625</v>
      </c>
      <c r="I203" s="152">
        <f t="shared" si="8"/>
        <v>15625</v>
      </c>
      <c r="J203" s="152">
        <v>1450</v>
      </c>
      <c r="K203" s="152">
        <f t="shared" si="9"/>
        <v>1450</v>
      </c>
      <c r="L203" s="152">
        <v>15</v>
      </c>
      <c r="M203" s="152">
        <f t="shared" si="10"/>
        <v>0</v>
      </c>
      <c r="N203" s="152">
        <v>0</v>
      </c>
      <c r="O203" s="152">
        <f t="shared" si="11"/>
        <v>0</v>
      </c>
      <c r="P203" s="152">
        <v>0</v>
      </c>
      <c r="Q203" s="152">
        <f t="shared" si="12"/>
        <v>0</v>
      </c>
      <c r="R203" s="152"/>
      <c r="S203" s="152" t="s">
        <v>234</v>
      </c>
      <c r="T203" s="152" t="s">
        <v>235</v>
      </c>
      <c r="U203" s="152">
        <v>0</v>
      </c>
      <c r="V203" s="152">
        <f t="shared" si="13"/>
        <v>0</v>
      </c>
      <c r="W203" s="152"/>
      <c r="X203" s="152" t="s">
        <v>174</v>
      </c>
      <c r="Y203" s="147"/>
      <c r="Z203" s="147"/>
      <c r="AA203" s="147"/>
      <c r="AB203" s="147"/>
      <c r="AC203" s="147"/>
      <c r="AD203" s="147"/>
      <c r="AE203" s="147"/>
      <c r="AF203" s="147"/>
      <c r="AG203" s="147" t="s">
        <v>175</v>
      </c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1" x14ac:dyDescent="0.25">
      <c r="A204" s="169">
        <v>83</v>
      </c>
      <c r="B204" s="170" t="s">
        <v>536</v>
      </c>
      <c r="C204" s="178" t="s">
        <v>537</v>
      </c>
      <c r="D204" s="171" t="s">
        <v>295</v>
      </c>
      <c r="E204" s="172">
        <v>1</v>
      </c>
      <c r="F204" s="173"/>
      <c r="G204" s="174">
        <f t="shared" si="7"/>
        <v>0</v>
      </c>
      <c r="H204" s="152">
        <v>0</v>
      </c>
      <c r="I204" s="152">
        <f t="shared" si="8"/>
        <v>0</v>
      </c>
      <c r="J204" s="152">
        <v>286</v>
      </c>
      <c r="K204" s="152">
        <f t="shared" si="9"/>
        <v>286</v>
      </c>
      <c r="L204" s="152">
        <v>15</v>
      </c>
      <c r="M204" s="152">
        <f t="shared" si="10"/>
        <v>0</v>
      </c>
      <c r="N204" s="152">
        <v>0</v>
      </c>
      <c r="O204" s="152">
        <f t="shared" si="11"/>
        <v>0</v>
      </c>
      <c r="P204" s="152">
        <v>0</v>
      </c>
      <c r="Q204" s="152">
        <f t="shared" si="12"/>
        <v>0</v>
      </c>
      <c r="R204" s="152"/>
      <c r="S204" s="152" t="s">
        <v>234</v>
      </c>
      <c r="T204" s="152" t="s">
        <v>235</v>
      </c>
      <c r="U204" s="152">
        <v>1.03</v>
      </c>
      <c r="V204" s="152">
        <f t="shared" si="13"/>
        <v>1.03</v>
      </c>
      <c r="W204" s="152"/>
      <c r="X204" s="152" t="s">
        <v>174</v>
      </c>
      <c r="Y204" s="147"/>
      <c r="Z204" s="147"/>
      <c r="AA204" s="147"/>
      <c r="AB204" s="147"/>
      <c r="AC204" s="147"/>
      <c r="AD204" s="147"/>
      <c r="AE204" s="147"/>
      <c r="AF204" s="147"/>
      <c r="AG204" s="147" t="s">
        <v>277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5">
      <c r="A205" s="169">
        <v>84</v>
      </c>
      <c r="B205" s="170" t="s">
        <v>538</v>
      </c>
      <c r="C205" s="178" t="s">
        <v>539</v>
      </c>
      <c r="D205" s="171" t="s">
        <v>295</v>
      </c>
      <c r="E205" s="172">
        <v>1</v>
      </c>
      <c r="F205" s="173"/>
      <c r="G205" s="174">
        <f t="shared" si="7"/>
        <v>0</v>
      </c>
      <c r="H205" s="152">
        <v>59.16</v>
      </c>
      <c r="I205" s="152">
        <f t="shared" si="8"/>
        <v>59.16</v>
      </c>
      <c r="J205" s="152">
        <v>1183.8399999999999</v>
      </c>
      <c r="K205" s="152">
        <f t="shared" si="9"/>
        <v>1183.8399999999999</v>
      </c>
      <c r="L205" s="152">
        <v>15</v>
      </c>
      <c r="M205" s="152">
        <f t="shared" si="10"/>
        <v>0</v>
      </c>
      <c r="N205" s="152">
        <v>4.0000000000000002E-4</v>
      </c>
      <c r="O205" s="152">
        <f t="shared" si="11"/>
        <v>0</v>
      </c>
      <c r="P205" s="152">
        <v>0</v>
      </c>
      <c r="Q205" s="152">
        <f t="shared" si="12"/>
        <v>0</v>
      </c>
      <c r="R205" s="152"/>
      <c r="S205" s="152" t="s">
        <v>234</v>
      </c>
      <c r="T205" s="152" t="s">
        <v>235</v>
      </c>
      <c r="U205" s="152">
        <v>4.0199999999999996</v>
      </c>
      <c r="V205" s="152">
        <f t="shared" si="13"/>
        <v>4.0199999999999996</v>
      </c>
      <c r="W205" s="152"/>
      <c r="X205" s="152" t="s">
        <v>174</v>
      </c>
      <c r="Y205" s="147"/>
      <c r="Z205" s="147"/>
      <c r="AA205" s="147"/>
      <c r="AB205" s="147"/>
      <c r="AC205" s="147"/>
      <c r="AD205" s="147"/>
      <c r="AE205" s="147"/>
      <c r="AF205" s="147"/>
      <c r="AG205" s="147" t="s">
        <v>277</v>
      </c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1" x14ac:dyDescent="0.25">
      <c r="A206" s="162">
        <v>85</v>
      </c>
      <c r="B206" s="163" t="s">
        <v>540</v>
      </c>
      <c r="C206" s="176" t="s">
        <v>541</v>
      </c>
      <c r="D206" s="164" t="s">
        <v>311</v>
      </c>
      <c r="E206" s="165">
        <v>7.5318800000000001</v>
      </c>
      <c r="F206" s="166"/>
      <c r="G206" s="167">
        <f t="shared" si="7"/>
        <v>0</v>
      </c>
      <c r="H206" s="152">
        <v>5765</v>
      </c>
      <c r="I206" s="152">
        <f t="shared" si="8"/>
        <v>43421.29</v>
      </c>
      <c r="J206" s="152">
        <v>0</v>
      </c>
      <c r="K206" s="152">
        <f t="shared" si="9"/>
        <v>0</v>
      </c>
      <c r="L206" s="152">
        <v>15</v>
      </c>
      <c r="M206" s="152">
        <f t="shared" si="10"/>
        <v>0</v>
      </c>
      <c r="N206" s="152">
        <v>0.55000000000000004</v>
      </c>
      <c r="O206" s="152">
        <f t="shared" si="11"/>
        <v>4.1399999999999997</v>
      </c>
      <c r="P206" s="152">
        <v>0</v>
      </c>
      <c r="Q206" s="152">
        <f t="shared" si="12"/>
        <v>0</v>
      </c>
      <c r="R206" s="152" t="s">
        <v>199</v>
      </c>
      <c r="S206" s="152" t="s">
        <v>172</v>
      </c>
      <c r="T206" s="152" t="s">
        <v>173</v>
      </c>
      <c r="U206" s="152">
        <v>0</v>
      </c>
      <c r="V206" s="152">
        <f t="shared" si="13"/>
        <v>0</v>
      </c>
      <c r="W206" s="152"/>
      <c r="X206" s="152" t="s">
        <v>200</v>
      </c>
      <c r="Y206" s="147"/>
      <c r="Z206" s="147"/>
      <c r="AA206" s="147"/>
      <c r="AB206" s="147"/>
      <c r="AC206" s="147"/>
      <c r="AD206" s="147"/>
      <c r="AE206" s="147"/>
      <c r="AF206" s="147"/>
      <c r="AG206" s="147" t="s">
        <v>201</v>
      </c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5">
      <c r="A207" s="150"/>
      <c r="B207" s="151"/>
      <c r="C207" s="177" t="s">
        <v>542</v>
      </c>
      <c r="D207" s="153"/>
      <c r="E207" s="154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47"/>
      <c r="Z207" s="147"/>
      <c r="AA207" s="147"/>
      <c r="AB207" s="147"/>
      <c r="AC207" s="147"/>
      <c r="AD207" s="147"/>
      <c r="AE207" s="147"/>
      <c r="AF207" s="147"/>
      <c r="AG207" s="147" t="s">
        <v>177</v>
      </c>
      <c r="AH207" s="147">
        <v>0</v>
      </c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x14ac:dyDescent="0.25">
      <c r="A208" s="150"/>
      <c r="B208" s="151"/>
      <c r="C208" s="177" t="s">
        <v>543</v>
      </c>
      <c r="D208" s="153"/>
      <c r="E208" s="154">
        <v>7.5318800000000001</v>
      </c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47"/>
      <c r="Z208" s="147"/>
      <c r="AA208" s="147"/>
      <c r="AB208" s="147"/>
      <c r="AC208" s="147"/>
      <c r="AD208" s="147"/>
      <c r="AE208" s="147"/>
      <c r="AF208" s="147"/>
      <c r="AG208" s="147" t="s">
        <v>177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ht="20.399999999999999" outlineLevel="1" x14ac:dyDescent="0.25">
      <c r="A209" s="169">
        <v>86</v>
      </c>
      <c r="B209" s="170" t="s">
        <v>544</v>
      </c>
      <c r="C209" s="178" t="s">
        <v>545</v>
      </c>
      <c r="D209" s="171" t="s">
        <v>295</v>
      </c>
      <c r="E209" s="172">
        <v>1</v>
      </c>
      <c r="F209" s="173"/>
      <c r="G209" s="174">
        <f t="shared" ref="G209:G214" si="14">ROUND(E209*F209,2)</f>
        <v>0</v>
      </c>
      <c r="H209" s="152">
        <v>2230</v>
      </c>
      <c r="I209" s="152">
        <f t="shared" ref="I209:I214" si="15">ROUND(E209*H209,2)</f>
        <v>2230</v>
      </c>
      <c r="J209" s="152">
        <v>0</v>
      </c>
      <c r="K209" s="152">
        <f t="shared" ref="K209:K214" si="16">ROUND(E209*J209,2)</f>
        <v>0</v>
      </c>
      <c r="L209" s="152">
        <v>15</v>
      </c>
      <c r="M209" s="152">
        <f t="shared" ref="M209:M214" si="17">G209*(1+L209/100)</f>
        <v>0</v>
      </c>
      <c r="N209" s="152">
        <v>0.02</v>
      </c>
      <c r="O209" s="152">
        <f t="shared" ref="O209:O214" si="18">ROUND(E209*N209,2)</f>
        <v>0.02</v>
      </c>
      <c r="P209" s="152">
        <v>0</v>
      </c>
      <c r="Q209" s="152">
        <f t="shared" ref="Q209:Q214" si="19">ROUND(E209*P209,2)</f>
        <v>0</v>
      </c>
      <c r="R209" s="152"/>
      <c r="S209" s="152" t="s">
        <v>234</v>
      </c>
      <c r="T209" s="152" t="s">
        <v>235</v>
      </c>
      <c r="U209" s="152">
        <v>0</v>
      </c>
      <c r="V209" s="152">
        <f t="shared" ref="V209:V214" si="20">ROUND(E209*U209,2)</f>
        <v>0</v>
      </c>
      <c r="W209" s="152"/>
      <c r="X209" s="152" t="s">
        <v>200</v>
      </c>
      <c r="Y209" s="147"/>
      <c r="Z209" s="147"/>
      <c r="AA209" s="147"/>
      <c r="AB209" s="147"/>
      <c r="AC209" s="147"/>
      <c r="AD209" s="147"/>
      <c r="AE209" s="147"/>
      <c r="AF209" s="147"/>
      <c r="AG209" s="147" t="s">
        <v>447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5">
      <c r="A210" s="169">
        <v>87</v>
      </c>
      <c r="B210" s="170" t="s">
        <v>546</v>
      </c>
      <c r="C210" s="178" t="s">
        <v>547</v>
      </c>
      <c r="D210" s="171" t="s">
        <v>295</v>
      </c>
      <c r="E210" s="172">
        <v>1</v>
      </c>
      <c r="F210" s="173"/>
      <c r="G210" s="174">
        <f t="shared" si="14"/>
        <v>0</v>
      </c>
      <c r="H210" s="152">
        <v>4325</v>
      </c>
      <c r="I210" s="152">
        <f t="shared" si="15"/>
        <v>4325</v>
      </c>
      <c r="J210" s="152">
        <v>0</v>
      </c>
      <c r="K210" s="152">
        <f t="shared" si="16"/>
        <v>0</v>
      </c>
      <c r="L210" s="152">
        <v>15</v>
      </c>
      <c r="M210" s="152">
        <f t="shared" si="17"/>
        <v>0</v>
      </c>
      <c r="N210" s="152">
        <v>0.03</v>
      </c>
      <c r="O210" s="152">
        <f t="shared" si="18"/>
        <v>0.03</v>
      </c>
      <c r="P210" s="152">
        <v>0</v>
      </c>
      <c r="Q210" s="152">
        <f t="shared" si="19"/>
        <v>0</v>
      </c>
      <c r="R210" s="152"/>
      <c r="S210" s="152" t="s">
        <v>234</v>
      </c>
      <c r="T210" s="152" t="s">
        <v>235</v>
      </c>
      <c r="U210" s="152">
        <v>0</v>
      </c>
      <c r="V210" s="152">
        <f t="shared" si="20"/>
        <v>0</v>
      </c>
      <c r="W210" s="152"/>
      <c r="X210" s="152" t="s">
        <v>200</v>
      </c>
      <c r="Y210" s="147"/>
      <c r="Z210" s="147"/>
      <c r="AA210" s="147"/>
      <c r="AB210" s="147"/>
      <c r="AC210" s="147"/>
      <c r="AD210" s="147"/>
      <c r="AE210" s="147"/>
      <c r="AF210" s="147"/>
      <c r="AG210" s="147" t="s">
        <v>447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ht="20.399999999999999" outlineLevel="1" x14ac:dyDescent="0.25">
      <c r="A211" s="169">
        <v>88</v>
      </c>
      <c r="B211" s="170" t="s">
        <v>548</v>
      </c>
      <c r="C211" s="178" t="s">
        <v>549</v>
      </c>
      <c r="D211" s="171" t="s">
        <v>295</v>
      </c>
      <c r="E211" s="172">
        <v>1</v>
      </c>
      <c r="F211" s="173"/>
      <c r="G211" s="174">
        <f t="shared" si="14"/>
        <v>0</v>
      </c>
      <c r="H211" s="152">
        <v>4250</v>
      </c>
      <c r="I211" s="152">
        <f t="shared" si="15"/>
        <v>4250</v>
      </c>
      <c r="J211" s="152">
        <v>729</v>
      </c>
      <c r="K211" s="152">
        <f t="shared" si="16"/>
        <v>729</v>
      </c>
      <c r="L211" s="152">
        <v>15</v>
      </c>
      <c r="M211" s="152">
        <f t="shared" si="17"/>
        <v>0</v>
      </c>
      <c r="N211" s="152">
        <v>0</v>
      </c>
      <c r="O211" s="152">
        <f t="shared" si="18"/>
        <v>0</v>
      </c>
      <c r="P211" s="152">
        <v>0</v>
      </c>
      <c r="Q211" s="152">
        <f t="shared" si="19"/>
        <v>0</v>
      </c>
      <c r="R211" s="152"/>
      <c r="S211" s="152" t="s">
        <v>234</v>
      </c>
      <c r="T211" s="152" t="s">
        <v>235</v>
      </c>
      <c r="U211" s="152">
        <v>1.6180000000000001</v>
      </c>
      <c r="V211" s="152">
        <f t="shared" si="20"/>
        <v>1.62</v>
      </c>
      <c r="W211" s="152"/>
      <c r="X211" s="152" t="s">
        <v>174</v>
      </c>
      <c r="Y211" s="147"/>
      <c r="Z211" s="147"/>
      <c r="AA211" s="147"/>
      <c r="AB211" s="147"/>
      <c r="AC211" s="147"/>
      <c r="AD211" s="147"/>
      <c r="AE211" s="147"/>
      <c r="AF211" s="147"/>
      <c r="AG211" s="147" t="s">
        <v>175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ht="20.399999999999999" outlineLevel="1" x14ac:dyDescent="0.25">
      <c r="A212" s="169">
        <v>89</v>
      </c>
      <c r="B212" s="170" t="s">
        <v>550</v>
      </c>
      <c r="C212" s="178" t="s">
        <v>551</v>
      </c>
      <c r="D212" s="171" t="s">
        <v>295</v>
      </c>
      <c r="E212" s="172">
        <v>1</v>
      </c>
      <c r="F212" s="173"/>
      <c r="G212" s="174">
        <f t="shared" si="14"/>
        <v>0</v>
      </c>
      <c r="H212" s="152">
        <v>5930</v>
      </c>
      <c r="I212" s="152">
        <f t="shared" si="15"/>
        <v>5930</v>
      </c>
      <c r="J212" s="152">
        <v>0</v>
      </c>
      <c r="K212" s="152">
        <f t="shared" si="16"/>
        <v>0</v>
      </c>
      <c r="L212" s="152">
        <v>15</v>
      </c>
      <c r="M212" s="152">
        <f t="shared" si="17"/>
        <v>0</v>
      </c>
      <c r="N212" s="152">
        <v>0.02</v>
      </c>
      <c r="O212" s="152">
        <f t="shared" si="18"/>
        <v>0.02</v>
      </c>
      <c r="P212" s="152">
        <v>0</v>
      </c>
      <c r="Q212" s="152">
        <f t="shared" si="19"/>
        <v>0</v>
      </c>
      <c r="R212" s="152" t="s">
        <v>199</v>
      </c>
      <c r="S212" s="152" t="s">
        <v>172</v>
      </c>
      <c r="T212" s="152" t="s">
        <v>173</v>
      </c>
      <c r="U212" s="152">
        <v>0</v>
      </c>
      <c r="V212" s="152">
        <f t="shared" si="20"/>
        <v>0</v>
      </c>
      <c r="W212" s="152"/>
      <c r="X212" s="152" t="s">
        <v>200</v>
      </c>
      <c r="Y212" s="147"/>
      <c r="Z212" s="147"/>
      <c r="AA212" s="147"/>
      <c r="AB212" s="147"/>
      <c r="AC212" s="147"/>
      <c r="AD212" s="147"/>
      <c r="AE212" s="147"/>
      <c r="AF212" s="147"/>
      <c r="AG212" s="147" t="s">
        <v>201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1" x14ac:dyDescent="0.25">
      <c r="A213" s="169">
        <v>90</v>
      </c>
      <c r="B213" s="170" t="s">
        <v>552</v>
      </c>
      <c r="C213" s="178" t="s">
        <v>553</v>
      </c>
      <c r="D213" s="171" t="s">
        <v>295</v>
      </c>
      <c r="E213" s="172">
        <v>1</v>
      </c>
      <c r="F213" s="173"/>
      <c r="G213" s="174">
        <f t="shared" si="14"/>
        <v>0</v>
      </c>
      <c r="H213" s="152">
        <v>47.6</v>
      </c>
      <c r="I213" s="152">
        <f t="shared" si="15"/>
        <v>47.6</v>
      </c>
      <c r="J213" s="152">
        <v>0</v>
      </c>
      <c r="K213" s="152">
        <f t="shared" si="16"/>
        <v>0</v>
      </c>
      <c r="L213" s="152">
        <v>15</v>
      </c>
      <c r="M213" s="152">
        <f t="shared" si="17"/>
        <v>0</v>
      </c>
      <c r="N213" s="152">
        <v>8.9999999999999998E-4</v>
      </c>
      <c r="O213" s="152">
        <f t="shared" si="18"/>
        <v>0</v>
      </c>
      <c r="P213" s="152">
        <v>0</v>
      </c>
      <c r="Q213" s="152">
        <f t="shared" si="19"/>
        <v>0</v>
      </c>
      <c r="R213" s="152"/>
      <c r="S213" s="152" t="s">
        <v>234</v>
      </c>
      <c r="T213" s="152" t="s">
        <v>235</v>
      </c>
      <c r="U213" s="152">
        <v>0</v>
      </c>
      <c r="V213" s="152">
        <f t="shared" si="20"/>
        <v>0</v>
      </c>
      <c r="W213" s="152"/>
      <c r="X213" s="152" t="s">
        <v>200</v>
      </c>
      <c r="Y213" s="147"/>
      <c r="Z213" s="147"/>
      <c r="AA213" s="147"/>
      <c r="AB213" s="147"/>
      <c r="AC213" s="147"/>
      <c r="AD213" s="147"/>
      <c r="AE213" s="147"/>
      <c r="AF213" s="147"/>
      <c r="AG213" s="147" t="s">
        <v>447</v>
      </c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5">
      <c r="A214" s="169">
        <v>91</v>
      </c>
      <c r="B214" s="170" t="s">
        <v>554</v>
      </c>
      <c r="C214" s="178" t="s">
        <v>555</v>
      </c>
      <c r="D214" s="171" t="s">
        <v>205</v>
      </c>
      <c r="E214" s="172">
        <v>5.9276999999999997</v>
      </c>
      <c r="F214" s="173"/>
      <c r="G214" s="174">
        <f t="shared" si="14"/>
        <v>0</v>
      </c>
      <c r="H214" s="152">
        <v>0</v>
      </c>
      <c r="I214" s="152">
        <f t="shared" si="15"/>
        <v>0</v>
      </c>
      <c r="J214" s="152">
        <v>1147</v>
      </c>
      <c r="K214" s="152">
        <f t="shared" si="16"/>
        <v>6799.07</v>
      </c>
      <c r="L214" s="152">
        <v>15</v>
      </c>
      <c r="M214" s="152">
        <f t="shared" si="17"/>
        <v>0</v>
      </c>
      <c r="N214" s="152">
        <v>0</v>
      </c>
      <c r="O214" s="152">
        <f t="shared" si="18"/>
        <v>0</v>
      </c>
      <c r="P214" s="152">
        <v>0</v>
      </c>
      <c r="Q214" s="152">
        <f t="shared" si="19"/>
        <v>0</v>
      </c>
      <c r="R214" s="152"/>
      <c r="S214" s="152" t="s">
        <v>172</v>
      </c>
      <c r="T214" s="152" t="s">
        <v>173</v>
      </c>
      <c r="U214" s="152">
        <v>2.4209999999999998</v>
      </c>
      <c r="V214" s="152">
        <f t="shared" si="20"/>
        <v>14.35</v>
      </c>
      <c r="W214" s="152"/>
      <c r="X214" s="152" t="s">
        <v>206</v>
      </c>
      <c r="Y214" s="147"/>
      <c r="Z214" s="147"/>
      <c r="AA214" s="147"/>
      <c r="AB214" s="147"/>
      <c r="AC214" s="147"/>
      <c r="AD214" s="147"/>
      <c r="AE214" s="147"/>
      <c r="AF214" s="147"/>
      <c r="AG214" s="147" t="s">
        <v>207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x14ac:dyDescent="0.25">
      <c r="A215" s="156" t="s">
        <v>167</v>
      </c>
      <c r="B215" s="157" t="s">
        <v>120</v>
      </c>
      <c r="C215" s="175" t="s">
        <v>121</v>
      </c>
      <c r="D215" s="158"/>
      <c r="E215" s="159"/>
      <c r="F215" s="160"/>
      <c r="G215" s="161">
        <f>SUMIF(AG216:AG220,"&lt;&gt;NOR",G216:G220)</f>
        <v>0</v>
      </c>
      <c r="H215" s="155"/>
      <c r="I215" s="155">
        <f>SUM(I216:I220)</f>
        <v>141666.67000000001</v>
      </c>
      <c r="J215" s="155"/>
      <c r="K215" s="155">
        <f>SUM(K216:K220)</f>
        <v>22170.83</v>
      </c>
      <c r="L215" s="155"/>
      <c r="M215" s="155">
        <f>SUM(M216:M220)</f>
        <v>0</v>
      </c>
      <c r="N215" s="155"/>
      <c r="O215" s="155">
        <f>SUM(O216:O220)</f>
        <v>0</v>
      </c>
      <c r="P215" s="155"/>
      <c r="Q215" s="155">
        <f>SUM(Q216:Q220)</f>
        <v>0.74</v>
      </c>
      <c r="R215" s="155"/>
      <c r="S215" s="155"/>
      <c r="T215" s="155"/>
      <c r="U215" s="155"/>
      <c r="V215" s="155">
        <f>SUM(V216:V220)</f>
        <v>27.59</v>
      </c>
      <c r="W215" s="155"/>
      <c r="X215" s="155"/>
      <c r="AG215" t="s">
        <v>168</v>
      </c>
    </row>
    <row r="216" spans="1:60" outlineLevel="1" x14ac:dyDescent="0.25">
      <c r="A216" s="162">
        <v>92</v>
      </c>
      <c r="B216" s="163" t="s">
        <v>556</v>
      </c>
      <c r="C216" s="176" t="s">
        <v>557</v>
      </c>
      <c r="D216" s="164" t="s">
        <v>180</v>
      </c>
      <c r="E216" s="165">
        <v>105</v>
      </c>
      <c r="F216" s="166"/>
      <c r="G216" s="167">
        <f>ROUND(E216*F216,2)</f>
        <v>0</v>
      </c>
      <c r="H216" s="152">
        <v>0</v>
      </c>
      <c r="I216" s="152">
        <f>ROUND(E216*H216,2)</f>
        <v>0</v>
      </c>
      <c r="J216" s="152">
        <v>117.5</v>
      </c>
      <c r="K216" s="152">
        <f>ROUND(E216*J216,2)</f>
        <v>12337.5</v>
      </c>
      <c r="L216" s="152">
        <v>15</v>
      </c>
      <c r="M216" s="152">
        <f>G216*(1+L216/100)</f>
        <v>0</v>
      </c>
      <c r="N216" s="152">
        <v>0</v>
      </c>
      <c r="O216" s="152">
        <f>ROUND(E216*N216,2)</f>
        <v>0</v>
      </c>
      <c r="P216" s="152">
        <v>7.0000000000000001E-3</v>
      </c>
      <c r="Q216" s="152">
        <f>ROUND(E216*P216,2)</f>
        <v>0.74</v>
      </c>
      <c r="R216" s="152"/>
      <c r="S216" s="152" t="s">
        <v>172</v>
      </c>
      <c r="T216" s="152" t="s">
        <v>173</v>
      </c>
      <c r="U216" s="152">
        <v>0.23799999999999999</v>
      </c>
      <c r="V216" s="152">
        <f>ROUND(E216*U216,2)</f>
        <v>24.99</v>
      </c>
      <c r="W216" s="152"/>
      <c r="X216" s="152" t="s">
        <v>174</v>
      </c>
      <c r="Y216" s="147"/>
      <c r="Z216" s="147"/>
      <c r="AA216" s="147"/>
      <c r="AB216" s="147"/>
      <c r="AC216" s="147"/>
      <c r="AD216" s="147"/>
      <c r="AE216" s="147"/>
      <c r="AF216" s="147"/>
      <c r="AG216" s="147" t="s">
        <v>175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1" x14ac:dyDescent="0.25">
      <c r="A217" s="150"/>
      <c r="B217" s="151"/>
      <c r="C217" s="177" t="s">
        <v>558</v>
      </c>
      <c r="D217" s="153"/>
      <c r="E217" s="154">
        <v>15</v>
      </c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47"/>
      <c r="Z217" s="147"/>
      <c r="AA217" s="147"/>
      <c r="AB217" s="147"/>
      <c r="AC217" s="147"/>
      <c r="AD217" s="147"/>
      <c r="AE217" s="147"/>
      <c r="AF217" s="147"/>
      <c r="AG217" s="147" t="s">
        <v>177</v>
      </c>
      <c r="AH217" s="147">
        <v>0</v>
      </c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5">
      <c r="A218" s="150"/>
      <c r="B218" s="151"/>
      <c r="C218" s="177" t="s">
        <v>559</v>
      </c>
      <c r="D218" s="153"/>
      <c r="E218" s="154">
        <v>90</v>
      </c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47"/>
      <c r="Z218" s="147"/>
      <c r="AA218" s="147"/>
      <c r="AB218" s="147"/>
      <c r="AC218" s="147"/>
      <c r="AD218" s="147"/>
      <c r="AE218" s="147"/>
      <c r="AF218" s="147"/>
      <c r="AG218" s="147" t="s">
        <v>177</v>
      </c>
      <c r="AH218" s="147">
        <v>0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1" x14ac:dyDescent="0.25">
      <c r="A219" s="169">
        <v>93</v>
      </c>
      <c r="B219" s="170" t="s">
        <v>560</v>
      </c>
      <c r="C219" s="178" t="s">
        <v>561</v>
      </c>
      <c r="D219" s="171" t="s">
        <v>295</v>
      </c>
      <c r="E219" s="172">
        <v>1</v>
      </c>
      <c r="F219" s="173"/>
      <c r="G219" s="174">
        <f>ROUND(E219*F219,2)</f>
        <v>0</v>
      </c>
      <c r="H219" s="152">
        <v>0</v>
      </c>
      <c r="I219" s="152">
        <f>ROUND(E219*H219,2)</f>
        <v>0</v>
      </c>
      <c r="J219" s="152">
        <v>1500</v>
      </c>
      <c r="K219" s="152">
        <f>ROUND(E219*J219,2)</f>
        <v>1500</v>
      </c>
      <c r="L219" s="152">
        <v>15</v>
      </c>
      <c r="M219" s="152">
        <f>G219*(1+L219/100)</f>
        <v>0</v>
      </c>
      <c r="N219" s="152">
        <v>0</v>
      </c>
      <c r="O219" s="152">
        <f>ROUND(E219*N219,2)</f>
        <v>0</v>
      </c>
      <c r="P219" s="152">
        <v>0</v>
      </c>
      <c r="Q219" s="152">
        <f>ROUND(E219*P219,2)</f>
        <v>0</v>
      </c>
      <c r="R219" s="152"/>
      <c r="S219" s="152" t="s">
        <v>234</v>
      </c>
      <c r="T219" s="152" t="s">
        <v>235</v>
      </c>
      <c r="U219" s="152">
        <v>2.5</v>
      </c>
      <c r="V219" s="152">
        <f>ROUND(E219*U219,2)</f>
        <v>2.5</v>
      </c>
      <c r="W219" s="152"/>
      <c r="X219" s="152" t="s">
        <v>174</v>
      </c>
      <c r="Y219" s="147"/>
      <c r="Z219" s="147"/>
      <c r="AA219" s="147"/>
      <c r="AB219" s="147"/>
      <c r="AC219" s="147"/>
      <c r="AD219" s="147"/>
      <c r="AE219" s="147"/>
      <c r="AF219" s="147"/>
      <c r="AG219" s="147" t="s">
        <v>175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ht="30.6" outlineLevel="1" x14ac:dyDescent="0.25">
      <c r="A220" s="169">
        <v>94</v>
      </c>
      <c r="B220" s="170" t="s">
        <v>562</v>
      </c>
      <c r="C220" s="178" t="s">
        <v>563</v>
      </c>
      <c r="D220" s="171" t="s">
        <v>462</v>
      </c>
      <c r="E220" s="172">
        <v>1</v>
      </c>
      <c r="F220" s="173"/>
      <c r="G220" s="174">
        <f>ROUND(E220*F220,2)</f>
        <v>0</v>
      </c>
      <c r="H220" s="152">
        <v>141666.67000000001</v>
      </c>
      <c r="I220" s="152">
        <f>ROUND(E220*H220,2)</f>
        <v>141666.67000000001</v>
      </c>
      <c r="J220" s="152">
        <v>8333.33</v>
      </c>
      <c r="K220" s="152">
        <f>ROUND(E220*J220,2)</f>
        <v>8333.33</v>
      </c>
      <c r="L220" s="152">
        <v>15</v>
      </c>
      <c r="M220" s="152">
        <f>G220*(1+L220/100)</f>
        <v>0</v>
      </c>
      <c r="N220" s="152">
        <v>5.0000000000000002E-5</v>
      </c>
      <c r="O220" s="152">
        <f>ROUND(E220*N220,2)</f>
        <v>0</v>
      </c>
      <c r="P220" s="152">
        <v>0</v>
      </c>
      <c r="Q220" s="152">
        <f>ROUND(E220*P220,2)</f>
        <v>0</v>
      </c>
      <c r="R220" s="152"/>
      <c r="S220" s="152" t="s">
        <v>172</v>
      </c>
      <c r="T220" s="152" t="s">
        <v>235</v>
      </c>
      <c r="U220" s="152">
        <v>0.1</v>
      </c>
      <c r="V220" s="152">
        <f>ROUND(E220*U220,2)</f>
        <v>0.1</v>
      </c>
      <c r="W220" s="152"/>
      <c r="X220" s="152" t="s">
        <v>174</v>
      </c>
      <c r="Y220" s="147"/>
      <c r="Z220" s="147"/>
      <c r="AA220" s="147"/>
      <c r="AB220" s="147"/>
      <c r="AC220" s="147"/>
      <c r="AD220" s="147"/>
      <c r="AE220" s="147"/>
      <c r="AF220" s="147"/>
      <c r="AG220" s="147" t="s">
        <v>175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x14ac:dyDescent="0.25">
      <c r="A221" s="156" t="s">
        <v>167</v>
      </c>
      <c r="B221" s="157" t="s">
        <v>122</v>
      </c>
      <c r="C221" s="175" t="s">
        <v>123</v>
      </c>
      <c r="D221" s="158"/>
      <c r="E221" s="159"/>
      <c r="F221" s="160"/>
      <c r="G221" s="161">
        <f>SUMIF(AG222:AG233,"&lt;&gt;NOR",G222:G233)</f>
        <v>0</v>
      </c>
      <c r="H221" s="155"/>
      <c r="I221" s="155">
        <f>SUM(I222:I233)</f>
        <v>7714.1100000000006</v>
      </c>
      <c r="J221" s="155"/>
      <c r="K221" s="155">
        <f>SUM(K222:K233)</f>
        <v>10257.030000000001</v>
      </c>
      <c r="L221" s="155"/>
      <c r="M221" s="155">
        <f>SUM(M222:M233)</f>
        <v>0</v>
      </c>
      <c r="N221" s="155"/>
      <c r="O221" s="155">
        <f>SUM(O222:O233)</f>
        <v>0.38</v>
      </c>
      <c r="P221" s="155"/>
      <c r="Q221" s="155">
        <f>SUM(Q222:Q233)</f>
        <v>0</v>
      </c>
      <c r="R221" s="155"/>
      <c r="S221" s="155"/>
      <c r="T221" s="155"/>
      <c r="U221" s="155"/>
      <c r="V221" s="155">
        <f>SUM(V222:V233)</f>
        <v>20.39</v>
      </c>
      <c r="W221" s="155"/>
      <c r="X221" s="155"/>
      <c r="AG221" t="s">
        <v>168</v>
      </c>
    </row>
    <row r="222" spans="1:60" outlineLevel="1" x14ac:dyDescent="0.25">
      <c r="A222" s="162">
        <v>95</v>
      </c>
      <c r="B222" s="163" t="s">
        <v>564</v>
      </c>
      <c r="C222" s="176" t="s">
        <v>565</v>
      </c>
      <c r="D222" s="164" t="s">
        <v>180</v>
      </c>
      <c r="E222" s="165">
        <v>10.199999999999999</v>
      </c>
      <c r="F222" s="166"/>
      <c r="G222" s="167">
        <f>ROUND(E222*F222,2)</f>
        <v>0</v>
      </c>
      <c r="H222" s="152">
        <v>0</v>
      </c>
      <c r="I222" s="152">
        <f>ROUND(E222*H222,2)</f>
        <v>0</v>
      </c>
      <c r="J222" s="152">
        <v>169.5</v>
      </c>
      <c r="K222" s="152">
        <f>ROUND(E222*J222,2)</f>
        <v>1728.9</v>
      </c>
      <c r="L222" s="152">
        <v>15</v>
      </c>
      <c r="M222" s="152">
        <f>G222*(1+L222/100)</f>
        <v>0</v>
      </c>
      <c r="N222" s="152">
        <v>0</v>
      </c>
      <c r="O222" s="152">
        <f>ROUND(E222*N222,2)</f>
        <v>0</v>
      </c>
      <c r="P222" s="152">
        <v>0</v>
      </c>
      <c r="Q222" s="152">
        <f>ROUND(E222*P222,2)</f>
        <v>0</v>
      </c>
      <c r="R222" s="152"/>
      <c r="S222" s="152" t="s">
        <v>172</v>
      </c>
      <c r="T222" s="152" t="s">
        <v>173</v>
      </c>
      <c r="U222" s="152">
        <v>0.34</v>
      </c>
      <c r="V222" s="152">
        <f>ROUND(E222*U222,2)</f>
        <v>3.47</v>
      </c>
      <c r="W222" s="152"/>
      <c r="X222" s="152" t="s">
        <v>174</v>
      </c>
      <c r="Y222" s="147"/>
      <c r="Z222" s="147"/>
      <c r="AA222" s="147"/>
      <c r="AB222" s="147"/>
      <c r="AC222" s="147"/>
      <c r="AD222" s="147"/>
      <c r="AE222" s="147"/>
      <c r="AF222" s="147"/>
      <c r="AG222" s="147" t="s">
        <v>175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1" x14ac:dyDescent="0.25">
      <c r="A223" s="150"/>
      <c r="B223" s="151"/>
      <c r="C223" s="177" t="s">
        <v>566</v>
      </c>
      <c r="D223" s="153"/>
      <c r="E223" s="154">
        <v>10.199999999999999</v>
      </c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47"/>
      <c r="Z223" s="147"/>
      <c r="AA223" s="147"/>
      <c r="AB223" s="147"/>
      <c r="AC223" s="147"/>
      <c r="AD223" s="147"/>
      <c r="AE223" s="147"/>
      <c r="AF223" s="147"/>
      <c r="AG223" s="147" t="s">
        <v>177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5">
      <c r="A224" s="162">
        <v>96</v>
      </c>
      <c r="B224" s="163" t="s">
        <v>567</v>
      </c>
      <c r="C224" s="176" t="s">
        <v>568</v>
      </c>
      <c r="D224" s="164" t="s">
        <v>171</v>
      </c>
      <c r="E224" s="165">
        <v>14</v>
      </c>
      <c r="F224" s="166"/>
      <c r="G224" s="167">
        <f>ROUND(E224*F224,2)</f>
        <v>0</v>
      </c>
      <c r="H224" s="152">
        <v>5.0199999999999996</v>
      </c>
      <c r="I224" s="152">
        <f>ROUND(E224*H224,2)</f>
        <v>70.28</v>
      </c>
      <c r="J224" s="152">
        <v>141.47999999999999</v>
      </c>
      <c r="K224" s="152">
        <f>ROUND(E224*J224,2)</f>
        <v>1980.72</v>
      </c>
      <c r="L224" s="152">
        <v>15</v>
      </c>
      <c r="M224" s="152">
        <f>G224*(1+L224/100)</f>
        <v>0</v>
      </c>
      <c r="N224" s="152">
        <v>6.0800000000000003E-3</v>
      </c>
      <c r="O224" s="152">
        <f>ROUND(E224*N224,2)</f>
        <v>0.09</v>
      </c>
      <c r="P224" s="152">
        <v>0</v>
      </c>
      <c r="Q224" s="152">
        <f>ROUND(E224*P224,2)</f>
        <v>0</v>
      </c>
      <c r="R224" s="152"/>
      <c r="S224" s="152" t="s">
        <v>172</v>
      </c>
      <c r="T224" s="152" t="s">
        <v>235</v>
      </c>
      <c r="U224" s="152">
        <v>0.28000000000000003</v>
      </c>
      <c r="V224" s="152">
        <f>ROUND(E224*U224,2)</f>
        <v>3.92</v>
      </c>
      <c r="W224" s="152"/>
      <c r="X224" s="152" t="s">
        <v>174</v>
      </c>
      <c r="Y224" s="147"/>
      <c r="Z224" s="147"/>
      <c r="AA224" s="147"/>
      <c r="AB224" s="147"/>
      <c r="AC224" s="147"/>
      <c r="AD224" s="147"/>
      <c r="AE224" s="147"/>
      <c r="AF224" s="147"/>
      <c r="AG224" s="147" t="s">
        <v>277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1" x14ac:dyDescent="0.25">
      <c r="A225" s="150"/>
      <c r="B225" s="151"/>
      <c r="C225" s="177" t="s">
        <v>569</v>
      </c>
      <c r="D225" s="153"/>
      <c r="E225" s="154">
        <v>14</v>
      </c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47"/>
      <c r="Z225" s="147"/>
      <c r="AA225" s="147"/>
      <c r="AB225" s="147"/>
      <c r="AC225" s="147"/>
      <c r="AD225" s="147"/>
      <c r="AE225" s="147"/>
      <c r="AF225" s="147"/>
      <c r="AG225" s="147" t="s">
        <v>177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outlineLevel="1" x14ac:dyDescent="0.25">
      <c r="A226" s="162">
        <v>97</v>
      </c>
      <c r="B226" s="163" t="s">
        <v>570</v>
      </c>
      <c r="C226" s="176" t="s">
        <v>571</v>
      </c>
      <c r="D226" s="164" t="s">
        <v>171</v>
      </c>
      <c r="E226" s="165">
        <v>16</v>
      </c>
      <c r="F226" s="166"/>
      <c r="G226" s="167">
        <f>ROUND(E226*F226,2)</f>
        <v>0</v>
      </c>
      <c r="H226" s="152">
        <v>5.04</v>
      </c>
      <c r="I226" s="152">
        <f>ROUND(E226*H226,2)</f>
        <v>80.64</v>
      </c>
      <c r="J226" s="152">
        <v>88.76</v>
      </c>
      <c r="K226" s="152">
        <f>ROUND(E226*J226,2)</f>
        <v>1420.16</v>
      </c>
      <c r="L226" s="152">
        <v>15</v>
      </c>
      <c r="M226" s="152">
        <f>G226*(1+L226/100)</f>
        <v>0</v>
      </c>
      <c r="N226" s="152">
        <v>0</v>
      </c>
      <c r="O226" s="152">
        <f>ROUND(E226*N226,2)</f>
        <v>0</v>
      </c>
      <c r="P226" s="152">
        <v>0</v>
      </c>
      <c r="Q226" s="152">
        <f>ROUND(E226*P226,2)</f>
        <v>0</v>
      </c>
      <c r="R226" s="152"/>
      <c r="S226" s="152" t="s">
        <v>172</v>
      </c>
      <c r="T226" s="152" t="s">
        <v>235</v>
      </c>
      <c r="U226" s="152">
        <v>0.15</v>
      </c>
      <c r="V226" s="152">
        <f>ROUND(E226*U226,2)</f>
        <v>2.4</v>
      </c>
      <c r="W226" s="152"/>
      <c r="X226" s="152" t="s">
        <v>174</v>
      </c>
      <c r="Y226" s="147"/>
      <c r="Z226" s="147"/>
      <c r="AA226" s="147"/>
      <c r="AB226" s="147"/>
      <c r="AC226" s="147"/>
      <c r="AD226" s="147"/>
      <c r="AE226" s="147"/>
      <c r="AF226" s="147"/>
      <c r="AG226" s="147" t="s">
        <v>277</v>
      </c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1" x14ac:dyDescent="0.25">
      <c r="A227" s="150"/>
      <c r="B227" s="151"/>
      <c r="C227" s="177" t="s">
        <v>572</v>
      </c>
      <c r="D227" s="153"/>
      <c r="E227" s="154">
        <v>16</v>
      </c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47"/>
      <c r="Z227" s="147"/>
      <c r="AA227" s="147"/>
      <c r="AB227" s="147"/>
      <c r="AC227" s="147"/>
      <c r="AD227" s="147"/>
      <c r="AE227" s="147"/>
      <c r="AF227" s="147"/>
      <c r="AG227" s="147" t="s">
        <v>177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5">
      <c r="A228" s="169">
        <v>98</v>
      </c>
      <c r="B228" s="170" t="s">
        <v>573</v>
      </c>
      <c r="C228" s="178" t="s">
        <v>574</v>
      </c>
      <c r="D228" s="171" t="s">
        <v>180</v>
      </c>
      <c r="E228" s="172">
        <v>10.199999999999999</v>
      </c>
      <c r="F228" s="173"/>
      <c r="G228" s="174">
        <f>ROUND(E228*F228,2)</f>
        <v>0</v>
      </c>
      <c r="H228" s="152">
        <v>4</v>
      </c>
      <c r="I228" s="152">
        <f>ROUND(E228*H228,2)</f>
        <v>40.799999999999997</v>
      </c>
      <c r="J228" s="152">
        <v>0</v>
      </c>
      <c r="K228" s="152">
        <f>ROUND(E228*J228,2)</f>
        <v>0</v>
      </c>
      <c r="L228" s="152">
        <v>15</v>
      </c>
      <c r="M228" s="152">
        <f>G228*(1+L228/100)</f>
        <v>0</v>
      </c>
      <c r="N228" s="152">
        <v>5.6999999999999998E-4</v>
      </c>
      <c r="O228" s="152">
        <f>ROUND(E228*N228,2)</f>
        <v>0.01</v>
      </c>
      <c r="P228" s="152">
        <v>0</v>
      </c>
      <c r="Q228" s="152">
        <f>ROUND(E228*P228,2)</f>
        <v>0</v>
      </c>
      <c r="R228" s="152"/>
      <c r="S228" s="152" t="s">
        <v>172</v>
      </c>
      <c r="T228" s="152" t="s">
        <v>173</v>
      </c>
      <c r="U228" s="152">
        <v>0</v>
      </c>
      <c r="V228" s="152">
        <f>ROUND(E228*U228,2)</f>
        <v>0</v>
      </c>
      <c r="W228" s="152"/>
      <c r="X228" s="152" t="s">
        <v>174</v>
      </c>
      <c r="Y228" s="147"/>
      <c r="Z228" s="147"/>
      <c r="AA228" s="147"/>
      <c r="AB228" s="147"/>
      <c r="AC228" s="147"/>
      <c r="AD228" s="147"/>
      <c r="AE228" s="147"/>
      <c r="AF228" s="147"/>
      <c r="AG228" s="147" t="s">
        <v>175</v>
      </c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x14ac:dyDescent="0.25">
      <c r="A229" s="162">
        <v>99</v>
      </c>
      <c r="B229" s="163" t="s">
        <v>575</v>
      </c>
      <c r="C229" s="176" t="s">
        <v>576</v>
      </c>
      <c r="D229" s="164" t="s">
        <v>180</v>
      </c>
      <c r="E229" s="165">
        <v>10.199999999999999</v>
      </c>
      <c r="F229" s="166"/>
      <c r="G229" s="167">
        <f>ROUND(E229*F229,2)</f>
        <v>0</v>
      </c>
      <c r="H229" s="152">
        <v>90.43</v>
      </c>
      <c r="I229" s="152">
        <f>ROUND(E229*H229,2)</f>
        <v>922.39</v>
      </c>
      <c r="J229" s="152">
        <v>480.57</v>
      </c>
      <c r="K229" s="152">
        <f>ROUND(E229*J229,2)</f>
        <v>4901.8100000000004</v>
      </c>
      <c r="L229" s="152">
        <v>15</v>
      </c>
      <c r="M229" s="152">
        <f>G229*(1+L229/100)</f>
        <v>0</v>
      </c>
      <c r="N229" s="152">
        <v>5.1500000000000001E-3</v>
      </c>
      <c r="O229" s="152">
        <f>ROUND(E229*N229,2)</f>
        <v>0.05</v>
      </c>
      <c r="P229" s="152">
        <v>0</v>
      </c>
      <c r="Q229" s="152">
        <f>ROUND(E229*P229,2)</f>
        <v>0</v>
      </c>
      <c r="R229" s="152"/>
      <c r="S229" s="152" t="s">
        <v>172</v>
      </c>
      <c r="T229" s="152" t="s">
        <v>181</v>
      </c>
      <c r="U229" s="152">
        <v>0.98</v>
      </c>
      <c r="V229" s="152">
        <f>ROUND(E229*U229,2)</f>
        <v>10</v>
      </c>
      <c r="W229" s="152"/>
      <c r="X229" s="152" t="s">
        <v>174</v>
      </c>
      <c r="Y229" s="147"/>
      <c r="Z229" s="147"/>
      <c r="AA229" s="147"/>
      <c r="AB229" s="147"/>
      <c r="AC229" s="147"/>
      <c r="AD229" s="147"/>
      <c r="AE229" s="147"/>
      <c r="AF229" s="147"/>
      <c r="AG229" s="147" t="s">
        <v>277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1" x14ac:dyDescent="0.25">
      <c r="A230" s="150"/>
      <c r="B230" s="151"/>
      <c r="C230" s="177" t="s">
        <v>566</v>
      </c>
      <c r="D230" s="153"/>
      <c r="E230" s="154">
        <v>10.199999999999999</v>
      </c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47"/>
      <c r="Z230" s="147"/>
      <c r="AA230" s="147"/>
      <c r="AB230" s="147"/>
      <c r="AC230" s="147"/>
      <c r="AD230" s="147"/>
      <c r="AE230" s="147"/>
      <c r="AF230" s="147"/>
      <c r="AG230" s="147" t="s">
        <v>177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1" x14ac:dyDescent="0.25">
      <c r="A231" s="162">
        <v>100</v>
      </c>
      <c r="B231" s="163" t="s">
        <v>577</v>
      </c>
      <c r="C231" s="176" t="s">
        <v>578</v>
      </c>
      <c r="D231" s="164" t="s">
        <v>180</v>
      </c>
      <c r="E231" s="165">
        <v>12</v>
      </c>
      <c r="F231" s="166"/>
      <c r="G231" s="167">
        <f>ROUND(E231*F231,2)</f>
        <v>0</v>
      </c>
      <c r="H231" s="152">
        <v>550</v>
      </c>
      <c r="I231" s="152">
        <f>ROUND(E231*H231,2)</f>
        <v>6600</v>
      </c>
      <c r="J231" s="152">
        <v>0</v>
      </c>
      <c r="K231" s="152">
        <f>ROUND(E231*J231,2)</f>
        <v>0</v>
      </c>
      <c r="L231" s="152">
        <v>15</v>
      </c>
      <c r="M231" s="152">
        <f>G231*(1+L231/100)</f>
        <v>0</v>
      </c>
      <c r="N231" s="152">
        <v>1.9199999999999998E-2</v>
      </c>
      <c r="O231" s="152">
        <f>ROUND(E231*N231,2)</f>
        <v>0.23</v>
      </c>
      <c r="P231" s="152">
        <v>0</v>
      </c>
      <c r="Q231" s="152">
        <f>ROUND(E231*P231,2)</f>
        <v>0</v>
      </c>
      <c r="R231" s="152" t="s">
        <v>199</v>
      </c>
      <c r="S231" s="152" t="s">
        <v>172</v>
      </c>
      <c r="T231" s="152" t="s">
        <v>235</v>
      </c>
      <c r="U231" s="152">
        <v>0</v>
      </c>
      <c r="V231" s="152">
        <f>ROUND(E231*U231,2)</f>
        <v>0</v>
      </c>
      <c r="W231" s="152"/>
      <c r="X231" s="152" t="s">
        <v>200</v>
      </c>
      <c r="Y231" s="147"/>
      <c r="Z231" s="147"/>
      <c r="AA231" s="147"/>
      <c r="AB231" s="147"/>
      <c r="AC231" s="147"/>
      <c r="AD231" s="147"/>
      <c r="AE231" s="147"/>
      <c r="AF231" s="147"/>
      <c r="AG231" s="147" t="s">
        <v>447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5">
      <c r="A232" s="150"/>
      <c r="B232" s="151"/>
      <c r="C232" s="177" t="s">
        <v>579</v>
      </c>
      <c r="D232" s="153"/>
      <c r="E232" s="154">
        <v>12</v>
      </c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47"/>
      <c r="Z232" s="147"/>
      <c r="AA232" s="147"/>
      <c r="AB232" s="147"/>
      <c r="AC232" s="147"/>
      <c r="AD232" s="147"/>
      <c r="AE232" s="147"/>
      <c r="AF232" s="147"/>
      <c r="AG232" s="147" t="s">
        <v>177</v>
      </c>
      <c r="AH232" s="147">
        <v>0</v>
      </c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1" x14ac:dyDescent="0.25">
      <c r="A233" s="169">
        <v>101</v>
      </c>
      <c r="B233" s="170" t="s">
        <v>580</v>
      </c>
      <c r="C233" s="178" t="s">
        <v>581</v>
      </c>
      <c r="D233" s="171" t="s">
        <v>205</v>
      </c>
      <c r="E233" s="172">
        <v>0.37386000000000003</v>
      </c>
      <c r="F233" s="173"/>
      <c r="G233" s="174">
        <f>ROUND(E233*F233,2)</f>
        <v>0</v>
      </c>
      <c r="H233" s="152">
        <v>0</v>
      </c>
      <c r="I233" s="152">
        <f>ROUND(E233*H233,2)</f>
        <v>0</v>
      </c>
      <c r="J233" s="152">
        <v>603</v>
      </c>
      <c r="K233" s="152">
        <f>ROUND(E233*J233,2)</f>
        <v>225.44</v>
      </c>
      <c r="L233" s="152">
        <v>15</v>
      </c>
      <c r="M233" s="152">
        <f>G233*(1+L233/100)</f>
        <v>0</v>
      </c>
      <c r="N233" s="152">
        <v>0</v>
      </c>
      <c r="O233" s="152">
        <f>ROUND(E233*N233,2)</f>
        <v>0</v>
      </c>
      <c r="P233" s="152">
        <v>0</v>
      </c>
      <c r="Q233" s="152">
        <f>ROUND(E233*P233,2)</f>
        <v>0</v>
      </c>
      <c r="R233" s="152"/>
      <c r="S233" s="152" t="s">
        <v>172</v>
      </c>
      <c r="T233" s="152" t="s">
        <v>181</v>
      </c>
      <c r="U233" s="152">
        <v>1.6</v>
      </c>
      <c r="V233" s="152">
        <f>ROUND(E233*U233,2)</f>
        <v>0.6</v>
      </c>
      <c r="W233" s="152"/>
      <c r="X233" s="152" t="s">
        <v>206</v>
      </c>
      <c r="Y233" s="147"/>
      <c r="Z233" s="147"/>
      <c r="AA233" s="147"/>
      <c r="AB233" s="147"/>
      <c r="AC233" s="147"/>
      <c r="AD233" s="147"/>
      <c r="AE233" s="147"/>
      <c r="AF233" s="147"/>
      <c r="AG233" s="147" t="s">
        <v>207</v>
      </c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x14ac:dyDescent="0.25">
      <c r="A234" s="156" t="s">
        <v>167</v>
      </c>
      <c r="B234" s="157" t="s">
        <v>124</v>
      </c>
      <c r="C234" s="175" t="s">
        <v>125</v>
      </c>
      <c r="D234" s="158"/>
      <c r="E234" s="159"/>
      <c r="F234" s="160"/>
      <c r="G234" s="161">
        <f>SUMIF(AG235:AG246,"&lt;&gt;NOR",G235:G246)</f>
        <v>0</v>
      </c>
      <c r="H234" s="155"/>
      <c r="I234" s="155">
        <f>SUM(I235:I246)</f>
        <v>40672.28</v>
      </c>
      <c r="J234" s="155"/>
      <c r="K234" s="155">
        <f>SUM(K235:K246)</f>
        <v>30688.149999999998</v>
      </c>
      <c r="L234" s="155"/>
      <c r="M234" s="155">
        <f>SUM(M235:M246)</f>
        <v>0</v>
      </c>
      <c r="N234" s="155"/>
      <c r="O234" s="155">
        <f>SUM(O235:O246)</f>
        <v>0.03</v>
      </c>
      <c r="P234" s="155"/>
      <c r="Q234" s="155">
        <f>SUM(Q235:Q246)</f>
        <v>0.06</v>
      </c>
      <c r="R234" s="155"/>
      <c r="S234" s="155"/>
      <c r="T234" s="155"/>
      <c r="U234" s="155"/>
      <c r="V234" s="155">
        <f>SUM(V235:V246)</f>
        <v>64.710000000000008</v>
      </c>
      <c r="W234" s="155"/>
      <c r="X234" s="155"/>
      <c r="AG234" t="s">
        <v>168</v>
      </c>
    </row>
    <row r="235" spans="1:60" outlineLevel="1" x14ac:dyDescent="0.25">
      <c r="A235" s="162">
        <v>102</v>
      </c>
      <c r="B235" s="163" t="s">
        <v>582</v>
      </c>
      <c r="C235" s="176" t="s">
        <v>583</v>
      </c>
      <c r="D235" s="164" t="s">
        <v>171</v>
      </c>
      <c r="E235" s="165">
        <v>33.4</v>
      </c>
      <c r="F235" s="166"/>
      <c r="G235" s="167">
        <f>ROUND(E235*F235,2)</f>
        <v>0</v>
      </c>
      <c r="H235" s="152">
        <v>0</v>
      </c>
      <c r="I235" s="152">
        <f>ROUND(E235*H235,2)</f>
        <v>0</v>
      </c>
      <c r="J235" s="152">
        <v>13.3</v>
      </c>
      <c r="K235" s="152">
        <f>ROUND(E235*J235,2)</f>
        <v>444.22</v>
      </c>
      <c r="L235" s="152">
        <v>15</v>
      </c>
      <c r="M235" s="152">
        <f>G235*(1+L235/100)</f>
        <v>0</v>
      </c>
      <c r="N235" s="152">
        <v>0</v>
      </c>
      <c r="O235" s="152">
        <f>ROUND(E235*N235,2)</f>
        <v>0</v>
      </c>
      <c r="P235" s="152">
        <v>8.0000000000000007E-5</v>
      </c>
      <c r="Q235" s="152">
        <f>ROUND(E235*P235,2)</f>
        <v>0</v>
      </c>
      <c r="R235" s="152"/>
      <c r="S235" s="152" t="s">
        <v>172</v>
      </c>
      <c r="T235" s="152" t="s">
        <v>172</v>
      </c>
      <c r="U235" s="152">
        <v>0.04</v>
      </c>
      <c r="V235" s="152">
        <f>ROUND(E235*U235,2)</f>
        <v>1.34</v>
      </c>
      <c r="W235" s="152"/>
      <c r="X235" s="152" t="s">
        <v>174</v>
      </c>
      <c r="Y235" s="147"/>
      <c r="Z235" s="147"/>
      <c r="AA235" s="147"/>
      <c r="AB235" s="147"/>
      <c r="AC235" s="147"/>
      <c r="AD235" s="147"/>
      <c r="AE235" s="147"/>
      <c r="AF235" s="147"/>
      <c r="AG235" s="147" t="s">
        <v>175</v>
      </c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1" x14ac:dyDescent="0.25">
      <c r="A236" s="150"/>
      <c r="B236" s="151"/>
      <c r="C236" s="177" t="s">
        <v>584</v>
      </c>
      <c r="D236" s="153"/>
      <c r="E236" s="154">
        <v>33.4</v>
      </c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47"/>
      <c r="Z236" s="147"/>
      <c r="AA236" s="147"/>
      <c r="AB236" s="147"/>
      <c r="AC236" s="147"/>
      <c r="AD236" s="147"/>
      <c r="AE236" s="147"/>
      <c r="AF236" s="147"/>
      <c r="AG236" s="147" t="s">
        <v>177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1" x14ac:dyDescent="0.25">
      <c r="A237" s="162">
        <v>103</v>
      </c>
      <c r="B237" s="163" t="s">
        <v>585</v>
      </c>
      <c r="C237" s="176" t="s">
        <v>586</v>
      </c>
      <c r="D237" s="164" t="s">
        <v>180</v>
      </c>
      <c r="E237" s="165">
        <v>62</v>
      </c>
      <c r="F237" s="166"/>
      <c r="G237" s="167">
        <f>ROUND(E237*F237,2)</f>
        <v>0</v>
      </c>
      <c r="H237" s="152">
        <v>0</v>
      </c>
      <c r="I237" s="152">
        <f>ROUND(E237*H237,2)</f>
        <v>0</v>
      </c>
      <c r="J237" s="152">
        <v>39.9</v>
      </c>
      <c r="K237" s="152">
        <f>ROUND(E237*J237,2)</f>
        <v>2473.8000000000002</v>
      </c>
      <c r="L237" s="152">
        <v>15</v>
      </c>
      <c r="M237" s="152">
        <f>G237*(1+L237/100)</f>
        <v>0</v>
      </c>
      <c r="N237" s="152">
        <v>0</v>
      </c>
      <c r="O237" s="152">
        <f>ROUND(E237*N237,2)</f>
        <v>0</v>
      </c>
      <c r="P237" s="152">
        <v>1E-3</v>
      </c>
      <c r="Q237" s="152">
        <f>ROUND(E237*P237,2)</f>
        <v>0.06</v>
      </c>
      <c r="R237" s="152"/>
      <c r="S237" s="152" t="s">
        <v>172</v>
      </c>
      <c r="T237" s="152" t="s">
        <v>172</v>
      </c>
      <c r="U237" s="152">
        <v>0.11</v>
      </c>
      <c r="V237" s="152">
        <f>ROUND(E237*U237,2)</f>
        <v>6.82</v>
      </c>
      <c r="W237" s="152"/>
      <c r="X237" s="152" t="s">
        <v>174</v>
      </c>
      <c r="Y237" s="147"/>
      <c r="Z237" s="147"/>
      <c r="AA237" s="147"/>
      <c r="AB237" s="147"/>
      <c r="AC237" s="147"/>
      <c r="AD237" s="147"/>
      <c r="AE237" s="147"/>
      <c r="AF237" s="147"/>
      <c r="AG237" s="147" t="s">
        <v>175</v>
      </c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5">
      <c r="A238" s="150"/>
      <c r="B238" s="151"/>
      <c r="C238" s="177" t="s">
        <v>587</v>
      </c>
      <c r="D238" s="153"/>
      <c r="E238" s="154">
        <v>62</v>
      </c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47"/>
      <c r="Z238" s="147"/>
      <c r="AA238" s="147"/>
      <c r="AB238" s="147"/>
      <c r="AC238" s="147"/>
      <c r="AD238" s="147"/>
      <c r="AE238" s="147"/>
      <c r="AF238" s="147"/>
      <c r="AG238" s="147" t="s">
        <v>177</v>
      </c>
      <c r="AH238" s="147">
        <v>0</v>
      </c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1" x14ac:dyDescent="0.25">
      <c r="A239" s="169">
        <v>104</v>
      </c>
      <c r="B239" s="170" t="s">
        <v>588</v>
      </c>
      <c r="C239" s="178" t="s">
        <v>589</v>
      </c>
      <c r="D239" s="171" t="s">
        <v>180</v>
      </c>
      <c r="E239" s="172">
        <v>62</v>
      </c>
      <c r="F239" s="173"/>
      <c r="G239" s="174">
        <f>ROUND(E239*F239,2)</f>
        <v>0</v>
      </c>
      <c r="H239" s="152">
        <v>0</v>
      </c>
      <c r="I239" s="152">
        <f>ROUND(E239*H239,2)</f>
        <v>0</v>
      </c>
      <c r="J239" s="152">
        <v>72.2</v>
      </c>
      <c r="K239" s="152">
        <f>ROUND(E239*J239,2)</f>
        <v>4476.3999999999996</v>
      </c>
      <c r="L239" s="152">
        <v>15</v>
      </c>
      <c r="M239" s="152">
        <f>G239*(1+L239/100)</f>
        <v>0</v>
      </c>
      <c r="N239" s="152">
        <v>0</v>
      </c>
      <c r="O239" s="152">
        <f>ROUND(E239*N239,2)</f>
        <v>0</v>
      </c>
      <c r="P239" s="152">
        <v>0</v>
      </c>
      <c r="Q239" s="152">
        <f>ROUND(E239*P239,2)</f>
        <v>0</v>
      </c>
      <c r="R239" s="152"/>
      <c r="S239" s="152" t="s">
        <v>172</v>
      </c>
      <c r="T239" s="152" t="s">
        <v>172</v>
      </c>
      <c r="U239" s="152">
        <v>0.14699999999999999</v>
      </c>
      <c r="V239" s="152">
        <f>ROUND(E239*U239,2)</f>
        <v>9.11</v>
      </c>
      <c r="W239" s="152"/>
      <c r="X239" s="152" t="s">
        <v>174</v>
      </c>
      <c r="Y239" s="147"/>
      <c r="Z239" s="147"/>
      <c r="AA239" s="147"/>
      <c r="AB239" s="147"/>
      <c r="AC239" s="147"/>
      <c r="AD239" s="147"/>
      <c r="AE239" s="147"/>
      <c r="AF239" s="147"/>
      <c r="AG239" s="147" t="s">
        <v>175</v>
      </c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1" x14ac:dyDescent="0.25">
      <c r="A240" s="169">
        <v>105</v>
      </c>
      <c r="B240" s="170" t="s">
        <v>590</v>
      </c>
      <c r="C240" s="178" t="s">
        <v>591</v>
      </c>
      <c r="D240" s="171" t="s">
        <v>180</v>
      </c>
      <c r="E240" s="172">
        <v>62</v>
      </c>
      <c r="F240" s="173"/>
      <c r="G240" s="174">
        <f>ROUND(E240*F240,2)</f>
        <v>0</v>
      </c>
      <c r="H240" s="152">
        <v>0</v>
      </c>
      <c r="I240" s="152">
        <f>ROUND(E240*H240,2)</f>
        <v>0</v>
      </c>
      <c r="J240" s="152">
        <v>22.6</v>
      </c>
      <c r="K240" s="152">
        <f>ROUND(E240*J240,2)</f>
        <v>1401.2</v>
      </c>
      <c r="L240" s="152">
        <v>15</v>
      </c>
      <c r="M240" s="152">
        <f>G240*(1+L240/100)</f>
        <v>0</v>
      </c>
      <c r="N240" s="152">
        <v>0</v>
      </c>
      <c r="O240" s="152">
        <f>ROUND(E240*N240,2)</f>
        <v>0</v>
      </c>
      <c r="P240" s="152">
        <v>0</v>
      </c>
      <c r="Q240" s="152">
        <f>ROUND(E240*P240,2)</f>
        <v>0</v>
      </c>
      <c r="R240" s="152"/>
      <c r="S240" s="152" t="s">
        <v>172</v>
      </c>
      <c r="T240" s="152" t="s">
        <v>172</v>
      </c>
      <c r="U240" s="152">
        <v>0.05</v>
      </c>
      <c r="V240" s="152">
        <f>ROUND(E240*U240,2)</f>
        <v>3.1</v>
      </c>
      <c r="W240" s="152"/>
      <c r="X240" s="152" t="s">
        <v>174</v>
      </c>
      <c r="Y240" s="147"/>
      <c r="Z240" s="147"/>
      <c r="AA240" s="147"/>
      <c r="AB240" s="147"/>
      <c r="AC240" s="147"/>
      <c r="AD240" s="147"/>
      <c r="AE240" s="147"/>
      <c r="AF240" s="147"/>
      <c r="AG240" s="147" t="s">
        <v>175</v>
      </c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ht="20.399999999999999" outlineLevel="1" x14ac:dyDescent="0.25">
      <c r="A241" s="169">
        <v>106</v>
      </c>
      <c r="B241" s="170" t="s">
        <v>592</v>
      </c>
      <c r="C241" s="178" t="s">
        <v>593</v>
      </c>
      <c r="D241" s="171" t="s">
        <v>171</v>
      </c>
      <c r="E241" s="172">
        <v>33.4</v>
      </c>
      <c r="F241" s="173"/>
      <c r="G241" s="174">
        <f>ROUND(E241*F241,2)</f>
        <v>0</v>
      </c>
      <c r="H241" s="152">
        <v>31.19</v>
      </c>
      <c r="I241" s="152">
        <f>ROUND(E241*H241,2)</f>
        <v>1041.75</v>
      </c>
      <c r="J241" s="152">
        <v>67.41</v>
      </c>
      <c r="K241" s="152">
        <f>ROUND(E241*J241,2)</f>
        <v>2251.4899999999998</v>
      </c>
      <c r="L241" s="152">
        <v>15</v>
      </c>
      <c r="M241" s="152">
        <f>G241*(1+L241/100)</f>
        <v>0</v>
      </c>
      <c r="N241" s="152">
        <v>8.0000000000000007E-5</v>
      </c>
      <c r="O241" s="152">
        <f>ROUND(E241*N241,2)</f>
        <v>0</v>
      </c>
      <c r="P241" s="152">
        <v>0</v>
      </c>
      <c r="Q241" s="152">
        <f>ROUND(E241*P241,2)</f>
        <v>0</v>
      </c>
      <c r="R241" s="152"/>
      <c r="S241" s="152" t="s">
        <v>172</v>
      </c>
      <c r="T241" s="152" t="s">
        <v>172</v>
      </c>
      <c r="U241" s="152">
        <v>0.14000000000000001</v>
      </c>
      <c r="V241" s="152">
        <f>ROUND(E241*U241,2)</f>
        <v>4.68</v>
      </c>
      <c r="W241" s="152"/>
      <c r="X241" s="152" t="s">
        <v>174</v>
      </c>
      <c r="Y241" s="147"/>
      <c r="Z241" s="147"/>
      <c r="AA241" s="147"/>
      <c r="AB241" s="147"/>
      <c r="AC241" s="147"/>
      <c r="AD241" s="147"/>
      <c r="AE241" s="147"/>
      <c r="AF241" s="147"/>
      <c r="AG241" s="147" t="s">
        <v>175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ht="20.399999999999999" outlineLevel="1" x14ac:dyDescent="0.25">
      <c r="A242" s="169">
        <v>107</v>
      </c>
      <c r="B242" s="170" t="s">
        <v>594</v>
      </c>
      <c r="C242" s="178" t="s">
        <v>595</v>
      </c>
      <c r="D242" s="171" t="s">
        <v>180</v>
      </c>
      <c r="E242" s="172">
        <v>62</v>
      </c>
      <c r="F242" s="173"/>
      <c r="G242" s="174">
        <f>ROUND(E242*F242,2)</f>
        <v>0</v>
      </c>
      <c r="H242" s="152">
        <v>614</v>
      </c>
      <c r="I242" s="152">
        <f>ROUND(E242*H242,2)</f>
        <v>38068</v>
      </c>
      <c r="J242" s="152">
        <v>223</v>
      </c>
      <c r="K242" s="152">
        <f>ROUND(E242*J242,2)</f>
        <v>13826</v>
      </c>
      <c r="L242" s="152">
        <v>15</v>
      </c>
      <c r="M242" s="152">
        <f>G242*(1+L242/100)</f>
        <v>0</v>
      </c>
      <c r="N242" s="152">
        <v>3.3E-4</v>
      </c>
      <c r="O242" s="152">
        <f>ROUND(E242*N242,2)</f>
        <v>0.02</v>
      </c>
      <c r="P242" s="152">
        <v>0</v>
      </c>
      <c r="Q242" s="152">
        <f>ROUND(E242*P242,2)</f>
        <v>0</v>
      </c>
      <c r="R242" s="152"/>
      <c r="S242" s="152" t="s">
        <v>234</v>
      </c>
      <c r="T242" s="152" t="s">
        <v>235</v>
      </c>
      <c r="U242" s="152">
        <v>0.45</v>
      </c>
      <c r="V242" s="152">
        <f>ROUND(E242*U242,2)</f>
        <v>27.9</v>
      </c>
      <c r="W242" s="152"/>
      <c r="X242" s="152" t="s">
        <v>174</v>
      </c>
      <c r="Y242" s="147"/>
      <c r="Z242" s="147"/>
      <c r="AA242" s="147"/>
      <c r="AB242" s="147"/>
      <c r="AC242" s="147"/>
      <c r="AD242" s="147"/>
      <c r="AE242" s="147"/>
      <c r="AF242" s="147"/>
      <c r="AG242" s="147" t="s">
        <v>175</v>
      </c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ht="20.399999999999999" outlineLevel="1" x14ac:dyDescent="0.25">
      <c r="A243" s="162">
        <v>108</v>
      </c>
      <c r="B243" s="163" t="s">
        <v>596</v>
      </c>
      <c r="C243" s="176" t="s">
        <v>597</v>
      </c>
      <c r="D243" s="164" t="s">
        <v>171</v>
      </c>
      <c r="E243" s="165">
        <v>149.95459</v>
      </c>
      <c r="F243" s="166"/>
      <c r="G243" s="167">
        <f>ROUND(E243*F243,2)</f>
        <v>0</v>
      </c>
      <c r="H243" s="152">
        <v>10.42</v>
      </c>
      <c r="I243" s="152">
        <f>ROUND(E243*H243,2)</f>
        <v>1562.53</v>
      </c>
      <c r="J243" s="152">
        <v>38.68</v>
      </c>
      <c r="K243" s="152">
        <f>ROUND(E243*J243,2)</f>
        <v>5800.24</v>
      </c>
      <c r="L243" s="152">
        <v>15</v>
      </c>
      <c r="M243" s="152">
        <f>G243*(1+L243/100)</f>
        <v>0</v>
      </c>
      <c r="N243" s="152">
        <v>4.0000000000000003E-5</v>
      </c>
      <c r="O243" s="152">
        <f>ROUND(E243*N243,2)</f>
        <v>0.01</v>
      </c>
      <c r="P243" s="152">
        <v>0</v>
      </c>
      <c r="Q243" s="152">
        <f>ROUND(E243*P243,2)</f>
        <v>0</v>
      </c>
      <c r="R243" s="152"/>
      <c r="S243" s="152" t="s">
        <v>172</v>
      </c>
      <c r="T243" s="152" t="s">
        <v>173</v>
      </c>
      <c r="U243" s="152">
        <v>7.8200000000000006E-2</v>
      </c>
      <c r="V243" s="152">
        <f>ROUND(E243*U243,2)</f>
        <v>11.73</v>
      </c>
      <c r="W243" s="152"/>
      <c r="X243" s="152" t="s">
        <v>174</v>
      </c>
      <c r="Y243" s="147"/>
      <c r="Z243" s="147"/>
      <c r="AA243" s="147"/>
      <c r="AB243" s="147"/>
      <c r="AC243" s="147"/>
      <c r="AD243" s="147"/>
      <c r="AE243" s="147"/>
      <c r="AF243" s="147"/>
      <c r="AG243" s="147" t="s">
        <v>175</v>
      </c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outlineLevel="1" x14ac:dyDescent="0.25">
      <c r="A244" s="150"/>
      <c r="B244" s="151"/>
      <c r="C244" s="177" t="s">
        <v>598</v>
      </c>
      <c r="D244" s="153"/>
      <c r="E244" s="154">
        <v>142.81388999999999</v>
      </c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47"/>
      <c r="Z244" s="147"/>
      <c r="AA244" s="147"/>
      <c r="AB244" s="147"/>
      <c r="AC244" s="147"/>
      <c r="AD244" s="147"/>
      <c r="AE244" s="147"/>
      <c r="AF244" s="147"/>
      <c r="AG244" s="147" t="s">
        <v>177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outlineLevel="1" x14ac:dyDescent="0.25">
      <c r="A245" s="150"/>
      <c r="B245" s="151"/>
      <c r="C245" s="177" t="s">
        <v>599</v>
      </c>
      <c r="D245" s="153"/>
      <c r="E245" s="154">
        <v>7.1406999999999998</v>
      </c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47"/>
      <c r="Z245" s="147"/>
      <c r="AA245" s="147"/>
      <c r="AB245" s="147"/>
      <c r="AC245" s="147"/>
      <c r="AD245" s="147"/>
      <c r="AE245" s="147"/>
      <c r="AF245" s="147"/>
      <c r="AG245" s="147" t="s">
        <v>177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1" x14ac:dyDescent="0.25">
      <c r="A246" s="169">
        <v>109</v>
      </c>
      <c r="B246" s="170" t="s">
        <v>600</v>
      </c>
      <c r="C246" s="178" t="s">
        <v>601</v>
      </c>
      <c r="D246" s="171" t="s">
        <v>205</v>
      </c>
      <c r="E246" s="172">
        <v>2.913E-2</v>
      </c>
      <c r="F246" s="173"/>
      <c r="G246" s="174">
        <f>ROUND(E246*F246,2)</f>
        <v>0</v>
      </c>
      <c r="H246" s="152">
        <v>0</v>
      </c>
      <c r="I246" s="152">
        <f>ROUND(E246*H246,2)</f>
        <v>0</v>
      </c>
      <c r="J246" s="152">
        <v>508</v>
      </c>
      <c r="K246" s="152">
        <f>ROUND(E246*J246,2)</f>
        <v>14.8</v>
      </c>
      <c r="L246" s="152">
        <v>15</v>
      </c>
      <c r="M246" s="152">
        <f>G246*(1+L246/100)</f>
        <v>0</v>
      </c>
      <c r="N246" s="152">
        <v>0</v>
      </c>
      <c r="O246" s="152">
        <f>ROUND(E246*N246,2)</f>
        <v>0</v>
      </c>
      <c r="P246" s="152">
        <v>0</v>
      </c>
      <c r="Q246" s="152">
        <f>ROUND(E246*P246,2)</f>
        <v>0</v>
      </c>
      <c r="R246" s="152"/>
      <c r="S246" s="152" t="s">
        <v>172</v>
      </c>
      <c r="T246" s="152" t="s">
        <v>172</v>
      </c>
      <c r="U246" s="152">
        <v>1.091</v>
      </c>
      <c r="V246" s="152">
        <f>ROUND(E246*U246,2)</f>
        <v>0.03</v>
      </c>
      <c r="W246" s="152"/>
      <c r="X246" s="152" t="s">
        <v>206</v>
      </c>
      <c r="Y246" s="147"/>
      <c r="Z246" s="147"/>
      <c r="AA246" s="147"/>
      <c r="AB246" s="147"/>
      <c r="AC246" s="147"/>
      <c r="AD246" s="147"/>
      <c r="AE246" s="147"/>
      <c r="AF246" s="147"/>
      <c r="AG246" s="147" t="s">
        <v>207</v>
      </c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x14ac:dyDescent="0.25">
      <c r="A247" s="156" t="s">
        <v>167</v>
      </c>
      <c r="B247" s="157" t="s">
        <v>126</v>
      </c>
      <c r="C247" s="175" t="s">
        <v>127</v>
      </c>
      <c r="D247" s="158"/>
      <c r="E247" s="159"/>
      <c r="F247" s="160"/>
      <c r="G247" s="161">
        <f>SUMIF(AG248:AG260,"&lt;&gt;NOR",G248:G260)</f>
        <v>0</v>
      </c>
      <c r="H247" s="155"/>
      <c r="I247" s="155">
        <f>SUM(I248:I260)</f>
        <v>17637.879999999997</v>
      </c>
      <c r="J247" s="155"/>
      <c r="K247" s="155">
        <f>SUM(K248:K260)</f>
        <v>20130.37</v>
      </c>
      <c r="L247" s="155"/>
      <c r="M247" s="155">
        <f>SUM(M248:M260)</f>
        <v>0</v>
      </c>
      <c r="N247" s="155"/>
      <c r="O247" s="155">
        <f>SUM(O248:O260)</f>
        <v>1.6099999999999999</v>
      </c>
      <c r="P247" s="155"/>
      <c r="Q247" s="155">
        <f>SUM(Q248:Q260)</f>
        <v>0</v>
      </c>
      <c r="R247" s="155"/>
      <c r="S247" s="155"/>
      <c r="T247" s="155"/>
      <c r="U247" s="155"/>
      <c r="V247" s="155">
        <f>SUM(V248:V260)</f>
        <v>40.950000000000003</v>
      </c>
      <c r="W247" s="155"/>
      <c r="X247" s="155"/>
      <c r="AG247" t="s">
        <v>168</v>
      </c>
    </row>
    <row r="248" spans="1:60" outlineLevel="1" x14ac:dyDescent="0.25">
      <c r="A248" s="162">
        <v>110</v>
      </c>
      <c r="B248" s="163" t="s">
        <v>602</v>
      </c>
      <c r="C248" s="176" t="s">
        <v>603</v>
      </c>
      <c r="D248" s="164" t="s">
        <v>180</v>
      </c>
      <c r="E248" s="165">
        <v>22.32</v>
      </c>
      <c r="F248" s="166"/>
      <c r="G248" s="167">
        <f>ROUND(E248*F248,2)</f>
        <v>0</v>
      </c>
      <c r="H248" s="152">
        <v>0</v>
      </c>
      <c r="I248" s="152">
        <f>ROUND(E248*H248,2)</f>
        <v>0</v>
      </c>
      <c r="J248" s="152">
        <v>164.5</v>
      </c>
      <c r="K248" s="152">
        <f>ROUND(E248*J248,2)</f>
        <v>3671.64</v>
      </c>
      <c r="L248" s="152">
        <v>15</v>
      </c>
      <c r="M248" s="152">
        <f>G248*(1+L248/100)</f>
        <v>0</v>
      </c>
      <c r="N248" s="152">
        <v>0</v>
      </c>
      <c r="O248" s="152">
        <f>ROUND(E248*N248,2)</f>
        <v>0</v>
      </c>
      <c r="P248" s="152">
        <v>0</v>
      </c>
      <c r="Q248" s="152">
        <f>ROUND(E248*P248,2)</f>
        <v>0</v>
      </c>
      <c r="R248" s="152"/>
      <c r="S248" s="152" t="s">
        <v>172</v>
      </c>
      <c r="T248" s="152" t="s">
        <v>173</v>
      </c>
      <c r="U248" s="152">
        <v>0.33</v>
      </c>
      <c r="V248" s="152">
        <f>ROUND(E248*U248,2)</f>
        <v>7.37</v>
      </c>
      <c r="W248" s="152"/>
      <c r="X248" s="152" t="s">
        <v>174</v>
      </c>
      <c r="Y248" s="147"/>
      <c r="Z248" s="147"/>
      <c r="AA248" s="147"/>
      <c r="AB248" s="147"/>
      <c r="AC248" s="147"/>
      <c r="AD248" s="147"/>
      <c r="AE248" s="147"/>
      <c r="AF248" s="147"/>
      <c r="AG248" s="147" t="s">
        <v>175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1" x14ac:dyDescent="0.25">
      <c r="A249" s="150"/>
      <c r="B249" s="151"/>
      <c r="C249" s="177" t="s">
        <v>604</v>
      </c>
      <c r="D249" s="153"/>
      <c r="E249" s="154">
        <v>22.32</v>
      </c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47"/>
      <c r="Z249" s="147"/>
      <c r="AA249" s="147"/>
      <c r="AB249" s="147"/>
      <c r="AC249" s="147"/>
      <c r="AD249" s="147"/>
      <c r="AE249" s="147"/>
      <c r="AF249" s="147"/>
      <c r="AG249" s="147" t="s">
        <v>177</v>
      </c>
      <c r="AH249" s="147">
        <v>0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1" x14ac:dyDescent="0.25">
      <c r="A250" s="162">
        <v>111</v>
      </c>
      <c r="B250" s="163" t="s">
        <v>605</v>
      </c>
      <c r="C250" s="176" t="s">
        <v>606</v>
      </c>
      <c r="D250" s="164" t="s">
        <v>180</v>
      </c>
      <c r="E250" s="165">
        <v>4</v>
      </c>
      <c r="F250" s="166"/>
      <c r="G250" s="167">
        <f>ROUND(E250*F250,2)</f>
        <v>0</v>
      </c>
      <c r="H250" s="152">
        <v>0</v>
      </c>
      <c r="I250" s="152">
        <f>ROUND(E250*H250,2)</f>
        <v>0</v>
      </c>
      <c r="J250" s="152">
        <v>219.5</v>
      </c>
      <c r="K250" s="152">
        <f>ROUND(E250*J250,2)</f>
        <v>878</v>
      </c>
      <c r="L250" s="152">
        <v>15</v>
      </c>
      <c r="M250" s="152">
        <f>G250*(1+L250/100)</f>
        <v>0</v>
      </c>
      <c r="N250" s="152">
        <v>0</v>
      </c>
      <c r="O250" s="152">
        <f>ROUND(E250*N250,2)</f>
        <v>0</v>
      </c>
      <c r="P250" s="152">
        <v>0</v>
      </c>
      <c r="Q250" s="152">
        <f>ROUND(E250*P250,2)</f>
        <v>0</v>
      </c>
      <c r="R250" s="152"/>
      <c r="S250" s="152" t="s">
        <v>172</v>
      </c>
      <c r="T250" s="152" t="s">
        <v>173</v>
      </c>
      <c r="U250" s="152">
        <v>0.44</v>
      </c>
      <c r="V250" s="152">
        <f>ROUND(E250*U250,2)</f>
        <v>1.76</v>
      </c>
      <c r="W250" s="152"/>
      <c r="X250" s="152" t="s">
        <v>174</v>
      </c>
      <c r="Y250" s="147"/>
      <c r="Z250" s="147"/>
      <c r="AA250" s="147"/>
      <c r="AB250" s="147"/>
      <c r="AC250" s="147"/>
      <c r="AD250" s="147"/>
      <c r="AE250" s="147"/>
      <c r="AF250" s="147"/>
      <c r="AG250" s="147" t="s">
        <v>175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1" x14ac:dyDescent="0.25">
      <c r="A251" s="150"/>
      <c r="B251" s="151"/>
      <c r="C251" s="177" t="s">
        <v>607</v>
      </c>
      <c r="D251" s="153"/>
      <c r="E251" s="154">
        <v>4</v>
      </c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47"/>
      <c r="Z251" s="147"/>
      <c r="AA251" s="147"/>
      <c r="AB251" s="147"/>
      <c r="AC251" s="147"/>
      <c r="AD251" s="147"/>
      <c r="AE251" s="147"/>
      <c r="AF251" s="147"/>
      <c r="AG251" s="147" t="s">
        <v>177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outlineLevel="1" x14ac:dyDescent="0.25">
      <c r="A252" s="162">
        <v>112</v>
      </c>
      <c r="B252" s="163" t="s">
        <v>608</v>
      </c>
      <c r="C252" s="176" t="s">
        <v>609</v>
      </c>
      <c r="D252" s="164" t="s">
        <v>180</v>
      </c>
      <c r="E252" s="165">
        <v>22.32</v>
      </c>
      <c r="F252" s="166"/>
      <c r="G252" s="167">
        <f>ROUND(E252*F252,2)</f>
        <v>0</v>
      </c>
      <c r="H252" s="152">
        <v>22.75</v>
      </c>
      <c r="I252" s="152">
        <f>ROUND(E252*H252,2)</f>
        <v>507.78</v>
      </c>
      <c r="J252" s="152">
        <v>24.95</v>
      </c>
      <c r="K252" s="152">
        <f>ROUND(E252*J252,2)</f>
        <v>556.88</v>
      </c>
      <c r="L252" s="152">
        <v>15</v>
      </c>
      <c r="M252" s="152">
        <f>G252*(1+L252/100)</f>
        <v>0</v>
      </c>
      <c r="N252" s="152">
        <v>2.1000000000000001E-4</v>
      </c>
      <c r="O252" s="152">
        <f>ROUND(E252*N252,2)</f>
        <v>0</v>
      </c>
      <c r="P252" s="152">
        <v>0</v>
      </c>
      <c r="Q252" s="152">
        <f>ROUND(E252*P252,2)</f>
        <v>0</v>
      </c>
      <c r="R252" s="152"/>
      <c r="S252" s="152" t="s">
        <v>172</v>
      </c>
      <c r="T252" s="152" t="s">
        <v>173</v>
      </c>
      <c r="U252" s="152">
        <v>0.05</v>
      </c>
      <c r="V252" s="152">
        <f>ROUND(E252*U252,2)</f>
        <v>1.1200000000000001</v>
      </c>
      <c r="W252" s="152"/>
      <c r="X252" s="152" t="s">
        <v>174</v>
      </c>
      <c r="Y252" s="147"/>
      <c r="Z252" s="147"/>
      <c r="AA252" s="147"/>
      <c r="AB252" s="147"/>
      <c r="AC252" s="147"/>
      <c r="AD252" s="147"/>
      <c r="AE252" s="147"/>
      <c r="AF252" s="147"/>
      <c r="AG252" s="147" t="s">
        <v>175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1" x14ac:dyDescent="0.25">
      <c r="A253" s="150"/>
      <c r="B253" s="151"/>
      <c r="C253" s="237" t="s">
        <v>610</v>
      </c>
      <c r="D253" s="238"/>
      <c r="E253" s="238"/>
      <c r="F253" s="238"/>
      <c r="G253" s="238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47"/>
      <c r="Z253" s="147"/>
      <c r="AA253" s="147"/>
      <c r="AB253" s="147"/>
      <c r="AC253" s="147"/>
      <c r="AD253" s="147"/>
      <c r="AE253" s="147"/>
      <c r="AF253" s="147"/>
      <c r="AG253" s="147" t="s">
        <v>187</v>
      </c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1" x14ac:dyDescent="0.25">
      <c r="A254" s="150"/>
      <c r="B254" s="151"/>
      <c r="C254" s="177" t="s">
        <v>604</v>
      </c>
      <c r="D254" s="153"/>
      <c r="E254" s="154">
        <v>22.32</v>
      </c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47"/>
      <c r="Z254" s="147"/>
      <c r="AA254" s="147"/>
      <c r="AB254" s="147"/>
      <c r="AC254" s="147"/>
      <c r="AD254" s="147"/>
      <c r="AE254" s="147"/>
      <c r="AF254" s="147"/>
      <c r="AG254" s="147" t="s">
        <v>177</v>
      </c>
      <c r="AH254" s="147">
        <v>0</v>
      </c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ht="20.399999999999999" outlineLevel="1" x14ac:dyDescent="0.25">
      <c r="A255" s="169">
        <v>113</v>
      </c>
      <c r="B255" s="170" t="s">
        <v>611</v>
      </c>
      <c r="C255" s="178" t="s">
        <v>612</v>
      </c>
      <c r="D255" s="171" t="s">
        <v>180</v>
      </c>
      <c r="E255" s="172">
        <v>22.5</v>
      </c>
      <c r="F255" s="173"/>
      <c r="G255" s="174">
        <f>ROUND(E255*F255,2)</f>
        <v>0</v>
      </c>
      <c r="H255" s="152">
        <v>24.5</v>
      </c>
      <c r="I255" s="152">
        <f>ROUND(E255*H255,2)</f>
        <v>551.25</v>
      </c>
      <c r="J255" s="152">
        <v>0</v>
      </c>
      <c r="K255" s="152">
        <f>ROUND(E255*J255,2)</f>
        <v>0</v>
      </c>
      <c r="L255" s="152">
        <v>15</v>
      </c>
      <c r="M255" s="152">
        <f>G255*(1+L255/100)</f>
        <v>0</v>
      </c>
      <c r="N255" s="152">
        <v>6.4999999999999997E-4</v>
      </c>
      <c r="O255" s="152">
        <f>ROUND(E255*N255,2)</f>
        <v>0.01</v>
      </c>
      <c r="P255" s="152">
        <v>0</v>
      </c>
      <c r="Q255" s="152">
        <f>ROUND(E255*P255,2)</f>
        <v>0</v>
      </c>
      <c r="R255" s="152"/>
      <c r="S255" s="152" t="s">
        <v>172</v>
      </c>
      <c r="T255" s="152" t="s">
        <v>173</v>
      </c>
      <c r="U255" s="152">
        <v>0</v>
      </c>
      <c r="V255" s="152">
        <f>ROUND(E255*U255,2)</f>
        <v>0</v>
      </c>
      <c r="W255" s="152"/>
      <c r="X255" s="152" t="s">
        <v>174</v>
      </c>
      <c r="Y255" s="147"/>
      <c r="Z255" s="147"/>
      <c r="AA255" s="147"/>
      <c r="AB255" s="147"/>
      <c r="AC255" s="147"/>
      <c r="AD255" s="147"/>
      <c r="AE255" s="147"/>
      <c r="AF255" s="147"/>
      <c r="AG255" s="147" t="s">
        <v>175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outlineLevel="1" x14ac:dyDescent="0.25">
      <c r="A256" s="162">
        <v>114</v>
      </c>
      <c r="B256" s="163" t="s">
        <v>613</v>
      </c>
      <c r="C256" s="176" t="s">
        <v>614</v>
      </c>
      <c r="D256" s="164" t="s">
        <v>180</v>
      </c>
      <c r="E256" s="165">
        <v>22.32</v>
      </c>
      <c r="F256" s="166"/>
      <c r="G256" s="167">
        <f>ROUND(E256*F256,2)</f>
        <v>0</v>
      </c>
      <c r="H256" s="152">
        <v>52.78</v>
      </c>
      <c r="I256" s="152">
        <f>ROUND(E256*H256,2)</f>
        <v>1178.05</v>
      </c>
      <c r="J256" s="152">
        <v>629.22</v>
      </c>
      <c r="K256" s="152">
        <f>ROUND(E256*J256,2)</f>
        <v>14044.19</v>
      </c>
      <c r="L256" s="152">
        <v>15</v>
      </c>
      <c r="M256" s="152">
        <f>G256*(1+L256/100)</f>
        <v>0</v>
      </c>
      <c r="N256" s="152">
        <v>5.5800000000000002E-2</v>
      </c>
      <c r="O256" s="152">
        <f>ROUND(E256*N256,2)</f>
        <v>1.25</v>
      </c>
      <c r="P256" s="152">
        <v>0</v>
      </c>
      <c r="Q256" s="152">
        <f>ROUND(E256*P256,2)</f>
        <v>0</v>
      </c>
      <c r="R256" s="152"/>
      <c r="S256" s="152" t="s">
        <v>172</v>
      </c>
      <c r="T256" s="152" t="s">
        <v>172</v>
      </c>
      <c r="U256" s="152">
        <v>1.26</v>
      </c>
      <c r="V256" s="152">
        <f>ROUND(E256*U256,2)</f>
        <v>28.12</v>
      </c>
      <c r="W256" s="152"/>
      <c r="X256" s="152" t="s">
        <v>174</v>
      </c>
      <c r="Y256" s="147"/>
      <c r="Z256" s="147"/>
      <c r="AA256" s="147"/>
      <c r="AB256" s="147"/>
      <c r="AC256" s="147"/>
      <c r="AD256" s="147"/>
      <c r="AE256" s="147"/>
      <c r="AF256" s="147"/>
      <c r="AG256" s="147" t="s">
        <v>277</v>
      </c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outlineLevel="1" x14ac:dyDescent="0.25">
      <c r="A257" s="150"/>
      <c r="B257" s="151"/>
      <c r="C257" s="177" t="s">
        <v>604</v>
      </c>
      <c r="D257" s="153"/>
      <c r="E257" s="154">
        <v>22.32</v>
      </c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47"/>
      <c r="Z257" s="147"/>
      <c r="AA257" s="147"/>
      <c r="AB257" s="147"/>
      <c r="AC257" s="147"/>
      <c r="AD257" s="147"/>
      <c r="AE257" s="147"/>
      <c r="AF257" s="147"/>
      <c r="AG257" s="147" t="s">
        <v>177</v>
      </c>
      <c r="AH257" s="147">
        <v>0</v>
      </c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outlineLevel="1" x14ac:dyDescent="0.25">
      <c r="A258" s="162">
        <v>115</v>
      </c>
      <c r="B258" s="163" t="s">
        <v>615</v>
      </c>
      <c r="C258" s="176" t="s">
        <v>616</v>
      </c>
      <c r="D258" s="164" t="s">
        <v>180</v>
      </c>
      <c r="E258" s="165">
        <v>25.667999999999999</v>
      </c>
      <c r="F258" s="166"/>
      <c r="G258" s="167">
        <f>ROUND(E258*F258,2)</f>
        <v>0</v>
      </c>
      <c r="H258" s="152">
        <v>600</v>
      </c>
      <c r="I258" s="152">
        <f>ROUND(E258*H258,2)</f>
        <v>15400.8</v>
      </c>
      <c r="J258" s="152">
        <v>0</v>
      </c>
      <c r="K258" s="152">
        <f>ROUND(E258*J258,2)</f>
        <v>0</v>
      </c>
      <c r="L258" s="152">
        <v>15</v>
      </c>
      <c r="M258" s="152">
        <f>G258*(1+L258/100)</f>
        <v>0</v>
      </c>
      <c r="N258" s="152">
        <v>1.35E-2</v>
      </c>
      <c r="O258" s="152">
        <f>ROUND(E258*N258,2)</f>
        <v>0.35</v>
      </c>
      <c r="P258" s="152">
        <v>0</v>
      </c>
      <c r="Q258" s="152">
        <f>ROUND(E258*P258,2)</f>
        <v>0</v>
      </c>
      <c r="R258" s="152"/>
      <c r="S258" s="152" t="s">
        <v>234</v>
      </c>
      <c r="T258" s="152" t="s">
        <v>235</v>
      </c>
      <c r="U258" s="152">
        <v>0</v>
      </c>
      <c r="V258" s="152">
        <f>ROUND(E258*U258,2)</f>
        <v>0</v>
      </c>
      <c r="W258" s="152"/>
      <c r="X258" s="152" t="s">
        <v>200</v>
      </c>
      <c r="Y258" s="147"/>
      <c r="Z258" s="147"/>
      <c r="AA258" s="147"/>
      <c r="AB258" s="147"/>
      <c r="AC258" s="147"/>
      <c r="AD258" s="147"/>
      <c r="AE258" s="147"/>
      <c r="AF258" s="147"/>
      <c r="AG258" s="147" t="s">
        <v>447</v>
      </c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1" x14ac:dyDescent="0.25">
      <c r="A259" s="150"/>
      <c r="B259" s="151"/>
      <c r="C259" s="177" t="s">
        <v>617</v>
      </c>
      <c r="D259" s="153"/>
      <c r="E259" s="154">
        <v>25.667999999999999</v>
      </c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47"/>
      <c r="Z259" s="147"/>
      <c r="AA259" s="147"/>
      <c r="AB259" s="147"/>
      <c r="AC259" s="147"/>
      <c r="AD259" s="147"/>
      <c r="AE259" s="147"/>
      <c r="AF259" s="147"/>
      <c r="AG259" s="147" t="s">
        <v>177</v>
      </c>
      <c r="AH259" s="147">
        <v>0</v>
      </c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outlineLevel="1" x14ac:dyDescent="0.25">
      <c r="A260" s="169">
        <v>116</v>
      </c>
      <c r="B260" s="170" t="s">
        <v>618</v>
      </c>
      <c r="C260" s="178" t="s">
        <v>619</v>
      </c>
      <c r="D260" s="171" t="s">
        <v>205</v>
      </c>
      <c r="E260" s="172">
        <v>1.6112899999999999</v>
      </c>
      <c r="F260" s="173"/>
      <c r="G260" s="174">
        <f>ROUND(E260*F260,2)</f>
        <v>0</v>
      </c>
      <c r="H260" s="152">
        <v>0</v>
      </c>
      <c r="I260" s="152">
        <f>ROUND(E260*H260,2)</f>
        <v>0</v>
      </c>
      <c r="J260" s="152">
        <v>608</v>
      </c>
      <c r="K260" s="152">
        <f>ROUND(E260*J260,2)</f>
        <v>979.66</v>
      </c>
      <c r="L260" s="152">
        <v>15</v>
      </c>
      <c r="M260" s="152">
        <f>G260*(1+L260/100)</f>
        <v>0</v>
      </c>
      <c r="N260" s="152">
        <v>0</v>
      </c>
      <c r="O260" s="152">
        <f>ROUND(E260*N260,2)</f>
        <v>0</v>
      </c>
      <c r="P260" s="152">
        <v>0</v>
      </c>
      <c r="Q260" s="152">
        <f>ROUND(E260*P260,2)</f>
        <v>0</v>
      </c>
      <c r="R260" s="152"/>
      <c r="S260" s="152" t="s">
        <v>172</v>
      </c>
      <c r="T260" s="152" t="s">
        <v>172</v>
      </c>
      <c r="U260" s="152">
        <v>1.6</v>
      </c>
      <c r="V260" s="152">
        <f>ROUND(E260*U260,2)</f>
        <v>2.58</v>
      </c>
      <c r="W260" s="152"/>
      <c r="X260" s="152" t="s">
        <v>206</v>
      </c>
      <c r="Y260" s="147"/>
      <c r="Z260" s="147"/>
      <c r="AA260" s="147"/>
      <c r="AB260" s="147"/>
      <c r="AC260" s="147"/>
      <c r="AD260" s="147"/>
      <c r="AE260" s="147"/>
      <c r="AF260" s="147"/>
      <c r="AG260" s="147" t="s">
        <v>207</v>
      </c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x14ac:dyDescent="0.25">
      <c r="A261" s="156" t="s">
        <v>167</v>
      </c>
      <c r="B261" s="157" t="s">
        <v>128</v>
      </c>
      <c r="C261" s="175" t="s">
        <v>129</v>
      </c>
      <c r="D261" s="158"/>
      <c r="E261" s="159"/>
      <c r="F261" s="160"/>
      <c r="G261" s="161">
        <f>SUMIF(AG262:AG265,"&lt;&gt;NOR",G262:G265)</f>
        <v>0</v>
      </c>
      <c r="H261" s="155"/>
      <c r="I261" s="155">
        <f>SUM(I262:I265)</f>
        <v>336.61</v>
      </c>
      <c r="J261" s="155"/>
      <c r="K261" s="155">
        <f>SUM(K262:K265)</f>
        <v>1105.46</v>
      </c>
      <c r="L261" s="155"/>
      <c r="M261" s="155">
        <f>SUM(M262:M265)</f>
        <v>0</v>
      </c>
      <c r="N261" s="155"/>
      <c r="O261" s="155">
        <f>SUM(O262:O265)</f>
        <v>0</v>
      </c>
      <c r="P261" s="155"/>
      <c r="Q261" s="155">
        <f>SUM(Q262:Q265)</f>
        <v>0</v>
      </c>
      <c r="R261" s="155"/>
      <c r="S261" s="155"/>
      <c r="T261" s="155"/>
      <c r="U261" s="155"/>
      <c r="V261" s="155">
        <f>SUM(V262:V265)</f>
        <v>2.84</v>
      </c>
      <c r="W261" s="155"/>
      <c r="X261" s="155"/>
      <c r="AG261" t="s">
        <v>168</v>
      </c>
    </row>
    <row r="262" spans="1:60" outlineLevel="1" x14ac:dyDescent="0.25">
      <c r="A262" s="162">
        <v>117</v>
      </c>
      <c r="B262" s="163" t="s">
        <v>620</v>
      </c>
      <c r="C262" s="176" t="s">
        <v>621</v>
      </c>
      <c r="D262" s="164" t="s">
        <v>180</v>
      </c>
      <c r="E262" s="165">
        <v>18.899999999999999</v>
      </c>
      <c r="F262" s="166"/>
      <c r="G262" s="167">
        <f>ROUND(E262*F262,2)</f>
        <v>0</v>
      </c>
      <c r="H262" s="152">
        <v>17.809999999999999</v>
      </c>
      <c r="I262" s="152">
        <f>ROUND(E262*H262,2)</f>
        <v>336.61</v>
      </c>
      <c r="J262" s="152">
        <v>58.49</v>
      </c>
      <c r="K262" s="152">
        <f>ROUND(E262*J262,2)</f>
        <v>1105.46</v>
      </c>
      <c r="L262" s="152">
        <v>15</v>
      </c>
      <c r="M262" s="152">
        <f>G262*(1+L262/100)</f>
        <v>0</v>
      </c>
      <c r="N262" s="152">
        <v>1.6000000000000001E-4</v>
      </c>
      <c r="O262" s="152">
        <f>ROUND(E262*N262,2)</f>
        <v>0</v>
      </c>
      <c r="P262" s="152">
        <v>0</v>
      </c>
      <c r="Q262" s="152">
        <f>ROUND(E262*P262,2)</f>
        <v>0</v>
      </c>
      <c r="R262" s="152"/>
      <c r="S262" s="152" t="s">
        <v>172</v>
      </c>
      <c r="T262" s="152" t="s">
        <v>172</v>
      </c>
      <c r="U262" s="152">
        <v>0.15</v>
      </c>
      <c r="V262" s="152">
        <f>ROUND(E262*U262,2)</f>
        <v>2.84</v>
      </c>
      <c r="W262" s="152"/>
      <c r="X262" s="152" t="s">
        <v>174</v>
      </c>
      <c r="Y262" s="147"/>
      <c r="Z262" s="147"/>
      <c r="AA262" s="147"/>
      <c r="AB262" s="147"/>
      <c r="AC262" s="147"/>
      <c r="AD262" s="147"/>
      <c r="AE262" s="147"/>
      <c r="AF262" s="147"/>
      <c r="AG262" s="147" t="s">
        <v>175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outlineLevel="1" x14ac:dyDescent="0.25">
      <c r="A263" s="150"/>
      <c r="B263" s="151"/>
      <c r="C263" s="237" t="s">
        <v>622</v>
      </c>
      <c r="D263" s="238"/>
      <c r="E263" s="238"/>
      <c r="F263" s="238"/>
      <c r="G263" s="238"/>
      <c r="H263" s="152"/>
      <c r="I263" s="152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  <c r="Y263" s="147"/>
      <c r="Z263" s="147"/>
      <c r="AA263" s="147"/>
      <c r="AB263" s="147"/>
      <c r="AC263" s="147"/>
      <c r="AD263" s="147"/>
      <c r="AE263" s="147"/>
      <c r="AF263" s="147"/>
      <c r="AG263" s="147" t="s">
        <v>187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ht="20.399999999999999" outlineLevel="1" x14ac:dyDescent="0.25">
      <c r="A264" s="150"/>
      <c r="B264" s="151"/>
      <c r="C264" s="177" t="s">
        <v>623</v>
      </c>
      <c r="D264" s="153"/>
      <c r="E264" s="154">
        <v>37.799999999999997</v>
      </c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  <c r="Y264" s="147"/>
      <c r="Z264" s="147"/>
      <c r="AA264" s="147"/>
      <c r="AB264" s="147"/>
      <c r="AC264" s="147"/>
      <c r="AD264" s="147"/>
      <c r="AE264" s="147"/>
      <c r="AF264" s="147"/>
      <c r="AG264" s="147" t="s">
        <v>177</v>
      </c>
      <c r="AH264" s="147">
        <v>0</v>
      </c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outlineLevel="1" x14ac:dyDescent="0.25">
      <c r="A265" s="150"/>
      <c r="B265" s="151"/>
      <c r="C265" s="177" t="s">
        <v>624</v>
      </c>
      <c r="D265" s="153"/>
      <c r="E265" s="154">
        <v>-18.899999999999999</v>
      </c>
      <c r="F265" s="152"/>
      <c r="G265" s="152"/>
      <c r="H265" s="152"/>
      <c r="I265" s="152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  <c r="Y265" s="147"/>
      <c r="Z265" s="147"/>
      <c r="AA265" s="147"/>
      <c r="AB265" s="147"/>
      <c r="AC265" s="147"/>
      <c r="AD265" s="147"/>
      <c r="AE265" s="147"/>
      <c r="AF265" s="147"/>
      <c r="AG265" s="147" t="s">
        <v>177</v>
      </c>
      <c r="AH265" s="147">
        <v>0</v>
      </c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x14ac:dyDescent="0.25">
      <c r="A266" s="156" t="s">
        <v>167</v>
      </c>
      <c r="B266" s="157" t="s">
        <v>130</v>
      </c>
      <c r="C266" s="175" t="s">
        <v>131</v>
      </c>
      <c r="D266" s="158"/>
      <c r="E266" s="159"/>
      <c r="F266" s="160"/>
      <c r="G266" s="161">
        <f>SUMIF(AG267:AG277,"&lt;&gt;NOR",G267:G277)</f>
        <v>0</v>
      </c>
      <c r="H266" s="155"/>
      <c r="I266" s="155">
        <f>SUM(I267:I277)</f>
        <v>6798.04</v>
      </c>
      <c r="J266" s="155"/>
      <c r="K266" s="155">
        <f>SUM(K267:K277)</f>
        <v>51683.71</v>
      </c>
      <c r="L266" s="155"/>
      <c r="M266" s="155">
        <f>SUM(M267:M277)</f>
        <v>0</v>
      </c>
      <c r="N266" s="155"/>
      <c r="O266" s="155">
        <f>SUM(O267:O277)</f>
        <v>0.16999999999999998</v>
      </c>
      <c r="P266" s="155"/>
      <c r="Q266" s="155">
        <f>SUM(Q267:Q277)</f>
        <v>0</v>
      </c>
      <c r="R266" s="155"/>
      <c r="S266" s="155"/>
      <c r="T266" s="155"/>
      <c r="U266" s="155"/>
      <c r="V266" s="155">
        <f>SUM(V267:V277)</f>
        <v>102.54</v>
      </c>
      <c r="W266" s="155"/>
      <c r="X266" s="155"/>
      <c r="AG266" t="s">
        <v>168</v>
      </c>
    </row>
    <row r="267" spans="1:60" outlineLevel="1" x14ac:dyDescent="0.25">
      <c r="A267" s="162">
        <v>118</v>
      </c>
      <c r="B267" s="163" t="s">
        <v>625</v>
      </c>
      <c r="C267" s="176" t="s">
        <v>626</v>
      </c>
      <c r="D267" s="164" t="s">
        <v>180</v>
      </c>
      <c r="E267" s="165">
        <v>316.01499999999999</v>
      </c>
      <c r="F267" s="166"/>
      <c r="G267" s="167">
        <f>ROUND(E267*F267,2)</f>
        <v>0</v>
      </c>
      <c r="H267" s="152">
        <v>5.63</v>
      </c>
      <c r="I267" s="152">
        <f>ROUND(E267*H267,2)</f>
        <v>1779.16</v>
      </c>
      <c r="J267" s="152">
        <v>15.97</v>
      </c>
      <c r="K267" s="152">
        <f>ROUND(E267*J267,2)</f>
        <v>5046.76</v>
      </c>
      <c r="L267" s="152">
        <v>15</v>
      </c>
      <c r="M267" s="152">
        <f>G267*(1+L267/100)</f>
        <v>0</v>
      </c>
      <c r="N267" s="152">
        <v>6.9999999999999994E-5</v>
      </c>
      <c r="O267" s="152">
        <f>ROUND(E267*N267,2)</f>
        <v>0.02</v>
      </c>
      <c r="P267" s="152">
        <v>0</v>
      </c>
      <c r="Q267" s="152">
        <f>ROUND(E267*P267,2)</f>
        <v>0</v>
      </c>
      <c r="R267" s="152"/>
      <c r="S267" s="152" t="s">
        <v>172</v>
      </c>
      <c r="T267" s="152" t="s">
        <v>172</v>
      </c>
      <c r="U267" s="152">
        <v>0.03</v>
      </c>
      <c r="V267" s="152">
        <f>ROUND(E267*U267,2)</f>
        <v>9.48</v>
      </c>
      <c r="W267" s="152"/>
      <c r="X267" s="152" t="s">
        <v>174</v>
      </c>
      <c r="Y267" s="147"/>
      <c r="Z267" s="147"/>
      <c r="AA267" s="147"/>
      <c r="AB267" s="147"/>
      <c r="AC267" s="147"/>
      <c r="AD267" s="147"/>
      <c r="AE267" s="147"/>
      <c r="AF267" s="147"/>
      <c r="AG267" s="147" t="s">
        <v>277</v>
      </c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 x14ac:dyDescent="0.25">
      <c r="A268" s="150"/>
      <c r="B268" s="151"/>
      <c r="C268" s="177" t="s">
        <v>627</v>
      </c>
      <c r="D268" s="153"/>
      <c r="E268" s="154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47"/>
      <c r="Z268" s="147"/>
      <c r="AA268" s="147"/>
      <c r="AB268" s="147"/>
      <c r="AC268" s="147"/>
      <c r="AD268" s="147"/>
      <c r="AE268" s="147"/>
      <c r="AF268" s="147"/>
      <c r="AG268" s="147" t="s">
        <v>177</v>
      </c>
      <c r="AH268" s="147">
        <v>0</v>
      </c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1" x14ac:dyDescent="0.25">
      <c r="A269" s="150"/>
      <c r="B269" s="151"/>
      <c r="C269" s="177" t="s">
        <v>628</v>
      </c>
      <c r="D269" s="153"/>
      <c r="E269" s="154">
        <v>47.11</v>
      </c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47"/>
      <c r="Z269" s="147"/>
      <c r="AA269" s="147"/>
      <c r="AB269" s="147"/>
      <c r="AC269" s="147"/>
      <c r="AD269" s="147"/>
      <c r="AE269" s="147"/>
      <c r="AF269" s="147"/>
      <c r="AG269" s="147" t="s">
        <v>177</v>
      </c>
      <c r="AH269" s="147">
        <v>0</v>
      </c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1" x14ac:dyDescent="0.25">
      <c r="A270" s="150"/>
      <c r="B270" s="151"/>
      <c r="C270" s="177" t="s">
        <v>629</v>
      </c>
      <c r="D270" s="153"/>
      <c r="E270" s="154">
        <v>198.905</v>
      </c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47"/>
      <c r="Z270" s="147"/>
      <c r="AA270" s="147"/>
      <c r="AB270" s="147"/>
      <c r="AC270" s="147"/>
      <c r="AD270" s="147"/>
      <c r="AE270" s="147"/>
      <c r="AF270" s="147"/>
      <c r="AG270" s="147" t="s">
        <v>177</v>
      </c>
      <c r="AH270" s="147">
        <v>0</v>
      </c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outlineLevel="1" x14ac:dyDescent="0.25">
      <c r="A271" s="150"/>
      <c r="B271" s="151"/>
      <c r="C271" s="177" t="s">
        <v>630</v>
      </c>
      <c r="D271" s="153"/>
      <c r="E271" s="154">
        <v>8</v>
      </c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47"/>
      <c r="Z271" s="147"/>
      <c r="AA271" s="147"/>
      <c r="AB271" s="147"/>
      <c r="AC271" s="147"/>
      <c r="AD271" s="147"/>
      <c r="AE271" s="147"/>
      <c r="AF271" s="147"/>
      <c r="AG271" s="147" t="s">
        <v>177</v>
      </c>
      <c r="AH271" s="147">
        <v>0</v>
      </c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outlineLevel="1" x14ac:dyDescent="0.25">
      <c r="A272" s="150"/>
      <c r="B272" s="151"/>
      <c r="C272" s="177" t="s">
        <v>631</v>
      </c>
      <c r="D272" s="153"/>
      <c r="E272" s="154">
        <v>62</v>
      </c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47"/>
      <c r="Z272" s="147"/>
      <c r="AA272" s="147"/>
      <c r="AB272" s="147"/>
      <c r="AC272" s="147"/>
      <c r="AD272" s="147"/>
      <c r="AE272" s="147"/>
      <c r="AF272" s="147"/>
      <c r="AG272" s="147" t="s">
        <v>177</v>
      </c>
      <c r="AH272" s="147">
        <v>0</v>
      </c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outlineLevel="1" x14ac:dyDescent="0.25">
      <c r="A273" s="162">
        <v>119</v>
      </c>
      <c r="B273" s="163" t="s">
        <v>632</v>
      </c>
      <c r="C273" s="176" t="s">
        <v>633</v>
      </c>
      <c r="D273" s="164" t="s">
        <v>180</v>
      </c>
      <c r="E273" s="165">
        <v>869.43499999999995</v>
      </c>
      <c r="F273" s="166"/>
      <c r="G273" s="167">
        <f>ROUND(E273*F273,2)</f>
        <v>0</v>
      </c>
      <c r="H273" s="152">
        <v>5.04</v>
      </c>
      <c r="I273" s="152">
        <f>ROUND(E273*H273,2)</f>
        <v>4381.95</v>
      </c>
      <c r="J273" s="152">
        <v>50.06</v>
      </c>
      <c r="K273" s="152">
        <f>ROUND(E273*J273,2)</f>
        <v>43523.92</v>
      </c>
      <c r="L273" s="152">
        <v>15</v>
      </c>
      <c r="M273" s="152">
        <f>G273*(1+L273/100)</f>
        <v>0</v>
      </c>
      <c r="N273" s="152">
        <v>1.4999999999999999E-4</v>
      </c>
      <c r="O273" s="152">
        <f>ROUND(E273*N273,2)</f>
        <v>0.13</v>
      </c>
      <c r="P273" s="152">
        <v>0</v>
      </c>
      <c r="Q273" s="152">
        <f>ROUND(E273*P273,2)</f>
        <v>0</v>
      </c>
      <c r="R273" s="152"/>
      <c r="S273" s="152" t="s">
        <v>172</v>
      </c>
      <c r="T273" s="152" t="s">
        <v>172</v>
      </c>
      <c r="U273" s="152">
        <v>0.1</v>
      </c>
      <c r="V273" s="152">
        <f>ROUND(E273*U273,2)</f>
        <v>86.94</v>
      </c>
      <c r="W273" s="152"/>
      <c r="X273" s="152" t="s">
        <v>174</v>
      </c>
      <c r="Y273" s="147"/>
      <c r="Z273" s="147"/>
      <c r="AA273" s="147"/>
      <c r="AB273" s="147"/>
      <c r="AC273" s="147"/>
      <c r="AD273" s="147"/>
      <c r="AE273" s="147"/>
      <c r="AF273" s="147"/>
      <c r="AG273" s="147" t="s">
        <v>277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outlineLevel="1" x14ac:dyDescent="0.25">
      <c r="A274" s="150"/>
      <c r="B274" s="151"/>
      <c r="C274" s="177" t="s">
        <v>634</v>
      </c>
      <c r="D274" s="153"/>
      <c r="E274" s="154">
        <v>316.01499999999999</v>
      </c>
      <c r="F274" s="152"/>
      <c r="G274" s="152"/>
      <c r="H274" s="152"/>
      <c r="I274" s="152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  <c r="Y274" s="147"/>
      <c r="Z274" s="147"/>
      <c r="AA274" s="147"/>
      <c r="AB274" s="147"/>
      <c r="AC274" s="147"/>
      <c r="AD274" s="147"/>
      <c r="AE274" s="147"/>
      <c r="AF274" s="147"/>
      <c r="AG274" s="147" t="s">
        <v>177</v>
      </c>
      <c r="AH274" s="147">
        <v>5</v>
      </c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ht="20.399999999999999" outlineLevel="1" x14ac:dyDescent="0.25">
      <c r="A275" s="150"/>
      <c r="B275" s="151"/>
      <c r="C275" s="177" t="s">
        <v>635</v>
      </c>
      <c r="D275" s="153"/>
      <c r="E275" s="154">
        <v>553.41999999999996</v>
      </c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  <c r="Y275" s="147"/>
      <c r="Z275" s="147"/>
      <c r="AA275" s="147"/>
      <c r="AB275" s="147"/>
      <c r="AC275" s="147"/>
      <c r="AD275" s="147"/>
      <c r="AE275" s="147"/>
      <c r="AF275" s="147"/>
      <c r="AG275" s="147" t="s">
        <v>177</v>
      </c>
      <c r="AH275" s="147">
        <v>0</v>
      </c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ht="20.399999999999999" outlineLevel="1" x14ac:dyDescent="0.25">
      <c r="A276" s="162">
        <v>120</v>
      </c>
      <c r="B276" s="163" t="s">
        <v>636</v>
      </c>
      <c r="C276" s="176" t="s">
        <v>637</v>
      </c>
      <c r="D276" s="164" t="s">
        <v>180</v>
      </c>
      <c r="E276" s="165">
        <v>47.11</v>
      </c>
      <c r="F276" s="166"/>
      <c r="G276" s="167">
        <f>ROUND(E276*F276,2)</f>
        <v>0</v>
      </c>
      <c r="H276" s="152">
        <v>13.52</v>
      </c>
      <c r="I276" s="152">
        <f>ROUND(E276*H276,2)</f>
        <v>636.92999999999995</v>
      </c>
      <c r="J276" s="152">
        <v>66.08</v>
      </c>
      <c r="K276" s="152">
        <f>ROUND(E276*J276,2)</f>
        <v>3113.03</v>
      </c>
      <c r="L276" s="152">
        <v>15</v>
      </c>
      <c r="M276" s="152">
        <f>G276*(1+L276/100)</f>
        <v>0</v>
      </c>
      <c r="N276" s="152">
        <v>3.2000000000000003E-4</v>
      </c>
      <c r="O276" s="152">
        <f>ROUND(E276*N276,2)</f>
        <v>0.02</v>
      </c>
      <c r="P276" s="152">
        <v>0</v>
      </c>
      <c r="Q276" s="152">
        <f>ROUND(E276*P276,2)</f>
        <v>0</v>
      </c>
      <c r="R276" s="152"/>
      <c r="S276" s="152" t="s">
        <v>172</v>
      </c>
      <c r="T276" s="152" t="s">
        <v>172</v>
      </c>
      <c r="U276" s="152">
        <v>0.13</v>
      </c>
      <c r="V276" s="152">
        <f>ROUND(E276*U276,2)</f>
        <v>6.12</v>
      </c>
      <c r="W276" s="152"/>
      <c r="X276" s="152" t="s">
        <v>174</v>
      </c>
      <c r="Y276" s="147"/>
      <c r="Z276" s="147"/>
      <c r="AA276" s="147"/>
      <c r="AB276" s="147"/>
      <c r="AC276" s="147"/>
      <c r="AD276" s="147"/>
      <c r="AE276" s="147"/>
      <c r="AF276" s="147"/>
      <c r="AG276" s="147" t="s">
        <v>175</v>
      </c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ht="20.399999999999999" outlineLevel="1" x14ac:dyDescent="0.25">
      <c r="A277" s="150"/>
      <c r="B277" s="151"/>
      <c r="C277" s="177" t="s">
        <v>638</v>
      </c>
      <c r="D277" s="153"/>
      <c r="E277" s="154">
        <v>47.11</v>
      </c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47"/>
      <c r="Z277" s="147"/>
      <c r="AA277" s="147"/>
      <c r="AB277" s="147"/>
      <c r="AC277" s="147"/>
      <c r="AD277" s="147"/>
      <c r="AE277" s="147"/>
      <c r="AF277" s="147"/>
      <c r="AG277" s="147" t="s">
        <v>177</v>
      </c>
      <c r="AH277" s="147">
        <v>0</v>
      </c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x14ac:dyDescent="0.25">
      <c r="A278" s="156" t="s">
        <v>167</v>
      </c>
      <c r="B278" s="157" t="s">
        <v>132</v>
      </c>
      <c r="C278" s="175" t="s">
        <v>133</v>
      </c>
      <c r="D278" s="158"/>
      <c r="E278" s="159"/>
      <c r="F278" s="160"/>
      <c r="G278" s="161">
        <f>SUMIF(AG279:AG280,"&lt;&gt;NOR",G279:G280)</f>
        <v>0</v>
      </c>
      <c r="H278" s="155"/>
      <c r="I278" s="155">
        <f>SUM(I279:I280)</f>
        <v>0</v>
      </c>
      <c r="J278" s="155"/>
      <c r="K278" s="155">
        <f>SUM(K279:K280)</f>
        <v>85000</v>
      </c>
      <c r="L278" s="155"/>
      <c r="M278" s="155">
        <f>SUM(M279:M280)</f>
        <v>0</v>
      </c>
      <c r="N278" s="155"/>
      <c r="O278" s="155">
        <f>SUM(O279:O280)</f>
        <v>0</v>
      </c>
      <c r="P278" s="155"/>
      <c r="Q278" s="155">
        <f>SUM(Q279:Q280)</f>
        <v>0</v>
      </c>
      <c r="R278" s="155"/>
      <c r="S278" s="155"/>
      <c r="T278" s="155"/>
      <c r="U278" s="155"/>
      <c r="V278" s="155">
        <f>SUM(V279:V280)</f>
        <v>0</v>
      </c>
      <c r="W278" s="155"/>
      <c r="X278" s="155"/>
      <c r="AG278" t="s">
        <v>168</v>
      </c>
    </row>
    <row r="279" spans="1:60" ht="20.399999999999999" outlineLevel="1" x14ac:dyDescent="0.25">
      <c r="A279" s="169">
        <v>121</v>
      </c>
      <c r="B279" s="170" t="s">
        <v>639</v>
      </c>
      <c r="C279" s="178" t="s">
        <v>640</v>
      </c>
      <c r="D279" s="171" t="s">
        <v>462</v>
      </c>
      <c r="E279" s="172">
        <v>1</v>
      </c>
      <c r="F279" s="173"/>
      <c r="G279" s="174">
        <f>ROUND(E279*F279,2)</f>
        <v>0</v>
      </c>
      <c r="H279" s="152">
        <v>0</v>
      </c>
      <c r="I279" s="152">
        <f>ROUND(E279*H279,2)</f>
        <v>0</v>
      </c>
      <c r="J279" s="152">
        <v>40000</v>
      </c>
      <c r="K279" s="152">
        <f>ROUND(E279*J279,2)</f>
        <v>40000</v>
      </c>
      <c r="L279" s="152">
        <v>15</v>
      </c>
      <c r="M279" s="152">
        <f>G279*(1+L279/100)</f>
        <v>0</v>
      </c>
      <c r="N279" s="152">
        <v>0</v>
      </c>
      <c r="O279" s="152">
        <f>ROUND(E279*N279,2)</f>
        <v>0</v>
      </c>
      <c r="P279" s="152">
        <v>0</v>
      </c>
      <c r="Q279" s="152">
        <f>ROUND(E279*P279,2)</f>
        <v>0</v>
      </c>
      <c r="R279" s="152"/>
      <c r="S279" s="152" t="s">
        <v>234</v>
      </c>
      <c r="T279" s="152" t="s">
        <v>235</v>
      </c>
      <c r="U279" s="152">
        <v>0</v>
      </c>
      <c r="V279" s="152">
        <f>ROUND(E279*U279,2)</f>
        <v>0</v>
      </c>
      <c r="W279" s="152"/>
      <c r="X279" s="152" t="s">
        <v>174</v>
      </c>
      <c r="Y279" s="147"/>
      <c r="Z279" s="147"/>
      <c r="AA279" s="147"/>
      <c r="AB279" s="147"/>
      <c r="AC279" s="147"/>
      <c r="AD279" s="147"/>
      <c r="AE279" s="147"/>
      <c r="AF279" s="147"/>
      <c r="AG279" s="147" t="s">
        <v>175</v>
      </c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outlineLevel="1" x14ac:dyDescent="0.25">
      <c r="A280" s="169">
        <v>122</v>
      </c>
      <c r="B280" s="170" t="s">
        <v>641</v>
      </c>
      <c r="C280" s="178" t="s">
        <v>642</v>
      </c>
      <c r="D280" s="171" t="s">
        <v>462</v>
      </c>
      <c r="E280" s="172">
        <v>1</v>
      </c>
      <c r="F280" s="173"/>
      <c r="G280" s="174">
        <f>ROUND(E280*F280,2)</f>
        <v>0</v>
      </c>
      <c r="H280" s="152">
        <v>0</v>
      </c>
      <c r="I280" s="152">
        <f>ROUND(E280*H280,2)</f>
        <v>0</v>
      </c>
      <c r="J280" s="152">
        <v>45000</v>
      </c>
      <c r="K280" s="152">
        <f>ROUND(E280*J280,2)</f>
        <v>45000</v>
      </c>
      <c r="L280" s="152">
        <v>15</v>
      </c>
      <c r="M280" s="152">
        <f>G280*(1+L280/100)</f>
        <v>0</v>
      </c>
      <c r="N280" s="152">
        <v>0</v>
      </c>
      <c r="O280" s="152">
        <f>ROUND(E280*N280,2)</f>
        <v>0</v>
      </c>
      <c r="P280" s="152">
        <v>0</v>
      </c>
      <c r="Q280" s="152">
        <f>ROUND(E280*P280,2)</f>
        <v>0</v>
      </c>
      <c r="R280" s="152"/>
      <c r="S280" s="152" t="s">
        <v>234</v>
      </c>
      <c r="T280" s="152" t="s">
        <v>235</v>
      </c>
      <c r="U280" s="152">
        <v>0</v>
      </c>
      <c r="V280" s="152">
        <f>ROUND(E280*U280,2)</f>
        <v>0</v>
      </c>
      <c r="W280" s="152"/>
      <c r="X280" s="152" t="s">
        <v>174</v>
      </c>
      <c r="Y280" s="147"/>
      <c r="Z280" s="147"/>
      <c r="AA280" s="147"/>
      <c r="AB280" s="147"/>
      <c r="AC280" s="147"/>
      <c r="AD280" s="147"/>
      <c r="AE280" s="147"/>
      <c r="AF280" s="147"/>
      <c r="AG280" s="147" t="s">
        <v>175</v>
      </c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x14ac:dyDescent="0.25">
      <c r="A281" s="156" t="s">
        <v>167</v>
      </c>
      <c r="B281" s="157" t="s">
        <v>134</v>
      </c>
      <c r="C281" s="175" t="s">
        <v>135</v>
      </c>
      <c r="D281" s="158"/>
      <c r="E281" s="159"/>
      <c r="F281" s="160"/>
      <c r="G281" s="161">
        <f>SUMIF(AG282:AG282,"&lt;&gt;NOR",G282:G282)</f>
        <v>0</v>
      </c>
      <c r="H281" s="155"/>
      <c r="I281" s="155">
        <f>SUM(I282:I282)</f>
        <v>0</v>
      </c>
      <c r="J281" s="155"/>
      <c r="K281" s="155">
        <f>SUM(K282:K282)</f>
        <v>30000</v>
      </c>
      <c r="L281" s="155"/>
      <c r="M281" s="155">
        <f>SUM(M282:M282)</f>
        <v>0</v>
      </c>
      <c r="N281" s="155"/>
      <c r="O281" s="155">
        <f>SUM(O282:O282)</f>
        <v>0</v>
      </c>
      <c r="P281" s="155"/>
      <c r="Q281" s="155">
        <f>SUM(Q282:Q282)</f>
        <v>0</v>
      </c>
      <c r="R281" s="155"/>
      <c r="S281" s="155"/>
      <c r="T281" s="155"/>
      <c r="U281" s="155"/>
      <c r="V281" s="155">
        <f>SUM(V282:V282)</f>
        <v>0</v>
      </c>
      <c r="W281" s="155"/>
      <c r="X281" s="155"/>
      <c r="AG281" t="s">
        <v>168</v>
      </c>
    </row>
    <row r="282" spans="1:60" outlineLevel="1" x14ac:dyDescent="0.25">
      <c r="A282" s="169">
        <v>123</v>
      </c>
      <c r="B282" s="170" t="s">
        <v>643</v>
      </c>
      <c r="C282" s="178" t="s">
        <v>644</v>
      </c>
      <c r="D282" s="171" t="s">
        <v>462</v>
      </c>
      <c r="E282" s="172">
        <v>1</v>
      </c>
      <c r="F282" s="173"/>
      <c r="G282" s="174">
        <f>ROUND(E282*F282,2)</f>
        <v>0</v>
      </c>
      <c r="H282" s="152">
        <v>0</v>
      </c>
      <c r="I282" s="152">
        <f>ROUND(E282*H282,2)</f>
        <v>0</v>
      </c>
      <c r="J282" s="152">
        <v>30000</v>
      </c>
      <c r="K282" s="152">
        <f>ROUND(E282*J282,2)</f>
        <v>30000</v>
      </c>
      <c r="L282" s="152">
        <v>15</v>
      </c>
      <c r="M282" s="152">
        <f>G282*(1+L282/100)</f>
        <v>0</v>
      </c>
      <c r="N282" s="152">
        <v>0</v>
      </c>
      <c r="O282" s="152">
        <f>ROUND(E282*N282,2)</f>
        <v>0</v>
      </c>
      <c r="P282" s="152">
        <v>0</v>
      </c>
      <c r="Q282" s="152">
        <f>ROUND(E282*P282,2)</f>
        <v>0</v>
      </c>
      <c r="R282" s="152"/>
      <c r="S282" s="152" t="s">
        <v>234</v>
      </c>
      <c r="T282" s="152" t="s">
        <v>235</v>
      </c>
      <c r="U282" s="152">
        <v>0</v>
      </c>
      <c r="V282" s="152">
        <f>ROUND(E282*U282,2)</f>
        <v>0</v>
      </c>
      <c r="W282" s="152"/>
      <c r="X282" s="152" t="s">
        <v>174</v>
      </c>
      <c r="Y282" s="147"/>
      <c r="Z282" s="147"/>
      <c r="AA282" s="147"/>
      <c r="AB282" s="147"/>
      <c r="AC282" s="147"/>
      <c r="AD282" s="147"/>
      <c r="AE282" s="147"/>
      <c r="AF282" s="147"/>
      <c r="AG282" s="147" t="s">
        <v>175</v>
      </c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x14ac:dyDescent="0.25">
      <c r="A283" s="156" t="s">
        <v>167</v>
      </c>
      <c r="B283" s="157" t="s">
        <v>136</v>
      </c>
      <c r="C283" s="175" t="s">
        <v>137</v>
      </c>
      <c r="D283" s="158"/>
      <c r="E283" s="159"/>
      <c r="F283" s="160"/>
      <c r="G283" s="161">
        <f>SUMIF(AG284:AG286,"&lt;&gt;NOR",G284:G286)</f>
        <v>0</v>
      </c>
      <c r="H283" s="155"/>
      <c r="I283" s="155">
        <f>SUM(I284:I286)</f>
        <v>18875</v>
      </c>
      <c r="J283" s="155"/>
      <c r="K283" s="155">
        <f>SUM(K284:K286)</f>
        <v>36795</v>
      </c>
      <c r="L283" s="155"/>
      <c r="M283" s="155">
        <f>SUM(M284:M286)</f>
        <v>0</v>
      </c>
      <c r="N283" s="155"/>
      <c r="O283" s="155">
        <f>SUM(O284:O286)</f>
        <v>0</v>
      </c>
      <c r="P283" s="155"/>
      <c r="Q283" s="155">
        <f>SUM(Q284:Q286)</f>
        <v>0</v>
      </c>
      <c r="R283" s="155"/>
      <c r="S283" s="155"/>
      <c r="T283" s="155"/>
      <c r="U283" s="155"/>
      <c r="V283" s="155">
        <f>SUM(V284:V286)</f>
        <v>2.4</v>
      </c>
      <c r="W283" s="155"/>
      <c r="X283" s="155"/>
      <c r="AG283" t="s">
        <v>168</v>
      </c>
    </row>
    <row r="284" spans="1:60" ht="20.399999999999999" outlineLevel="1" x14ac:dyDescent="0.25">
      <c r="A284" s="169">
        <v>124</v>
      </c>
      <c r="B284" s="170" t="s">
        <v>645</v>
      </c>
      <c r="C284" s="178" t="s">
        <v>646</v>
      </c>
      <c r="D284" s="171" t="s">
        <v>295</v>
      </c>
      <c r="E284" s="172">
        <v>10</v>
      </c>
      <c r="F284" s="173"/>
      <c r="G284" s="174">
        <f>ROUND(E284*F284,2)</f>
        <v>0</v>
      </c>
      <c r="H284" s="152">
        <v>50</v>
      </c>
      <c r="I284" s="152">
        <f>ROUND(E284*H284,2)</f>
        <v>500</v>
      </c>
      <c r="J284" s="152">
        <v>117</v>
      </c>
      <c r="K284" s="152">
        <f>ROUND(E284*J284,2)</f>
        <v>1170</v>
      </c>
      <c r="L284" s="152">
        <v>15</v>
      </c>
      <c r="M284" s="152">
        <f>G284*(1+L284/100)</f>
        <v>0</v>
      </c>
      <c r="N284" s="152">
        <v>0</v>
      </c>
      <c r="O284" s="152">
        <f>ROUND(E284*N284,2)</f>
        <v>0</v>
      </c>
      <c r="P284" s="152">
        <v>0</v>
      </c>
      <c r="Q284" s="152">
        <f>ROUND(E284*P284,2)</f>
        <v>0</v>
      </c>
      <c r="R284" s="152"/>
      <c r="S284" s="152" t="s">
        <v>234</v>
      </c>
      <c r="T284" s="152" t="s">
        <v>235</v>
      </c>
      <c r="U284" s="152">
        <v>0.24</v>
      </c>
      <c r="V284" s="152">
        <f>ROUND(E284*U284,2)</f>
        <v>2.4</v>
      </c>
      <c r="W284" s="152"/>
      <c r="X284" s="152" t="s">
        <v>174</v>
      </c>
      <c r="Y284" s="147"/>
      <c r="Z284" s="147"/>
      <c r="AA284" s="147"/>
      <c r="AB284" s="147"/>
      <c r="AC284" s="147"/>
      <c r="AD284" s="147"/>
      <c r="AE284" s="147"/>
      <c r="AF284" s="147"/>
      <c r="AG284" s="147" t="s">
        <v>175</v>
      </c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ht="20.399999999999999" outlineLevel="1" x14ac:dyDescent="0.25">
      <c r="A285" s="169">
        <v>125</v>
      </c>
      <c r="B285" s="170" t="s">
        <v>647</v>
      </c>
      <c r="C285" s="178" t="s">
        <v>648</v>
      </c>
      <c r="D285" s="171" t="s">
        <v>462</v>
      </c>
      <c r="E285" s="172">
        <v>1</v>
      </c>
      <c r="F285" s="173"/>
      <c r="G285" s="174">
        <f>ROUND(E285*F285,2)</f>
        <v>0</v>
      </c>
      <c r="H285" s="152">
        <v>18375</v>
      </c>
      <c r="I285" s="152">
        <f>ROUND(E285*H285,2)</f>
        <v>18375</v>
      </c>
      <c r="J285" s="152">
        <v>30625</v>
      </c>
      <c r="K285" s="152">
        <f>ROUND(E285*J285,2)</f>
        <v>30625</v>
      </c>
      <c r="L285" s="152">
        <v>15</v>
      </c>
      <c r="M285" s="152">
        <f>G285*(1+L285/100)</f>
        <v>0</v>
      </c>
      <c r="N285" s="152">
        <v>0</v>
      </c>
      <c r="O285" s="152">
        <f>ROUND(E285*N285,2)</f>
        <v>0</v>
      </c>
      <c r="P285" s="152">
        <v>0</v>
      </c>
      <c r="Q285" s="152">
        <f>ROUND(E285*P285,2)</f>
        <v>0</v>
      </c>
      <c r="R285" s="152"/>
      <c r="S285" s="152" t="s">
        <v>234</v>
      </c>
      <c r="T285" s="152" t="s">
        <v>235</v>
      </c>
      <c r="U285" s="152">
        <v>0</v>
      </c>
      <c r="V285" s="152">
        <f>ROUND(E285*U285,2)</f>
        <v>0</v>
      </c>
      <c r="W285" s="152"/>
      <c r="X285" s="152" t="s">
        <v>334</v>
      </c>
      <c r="Y285" s="147"/>
      <c r="Z285" s="147"/>
      <c r="AA285" s="147"/>
      <c r="AB285" s="147"/>
      <c r="AC285" s="147"/>
      <c r="AD285" s="147"/>
      <c r="AE285" s="147"/>
      <c r="AF285" s="147"/>
      <c r="AG285" s="147" t="s">
        <v>335</v>
      </c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ht="20.399999999999999" outlineLevel="1" x14ac:dyDescent="0.25">
      <c r="A286" s="169">
        <v>126</v>
      </c>
      <c r="B286" s="170" t="s">
        <v>649</v>
      </c>
      <c r="C286" s="178" t="s">
        <v>650</v>
      </c>
      <c r="D286" s="171" t="s">
        <v>462</v>
      </c>
      <c r="E286" s="172">
        <v>1</v>
      </c>
      <c r="F286" s="173"/>
      <c r="G286" s="174">
        <f>ROUND(E286*F286,2)</f>
        <v>0</v>
      </c>
      <c r="H286" s="152">
        <v>0</v>
      </c>
      <c r="I286" s="152">
        <f>ROUND(E286*H286,2)</f>
        <v>0</v>
      </c>
      <c r="J286" s="152">
        <v>5000</v>
      </c>
      <c r="K286" s="152">
        <f>ROUND(E286*J286,2)</f>
        <v>5000</v>
      </c>
      <c r="L286" s="152">
        <v>15</v>
      </c>
      <c r="M286" s="152">
        <f>G286*(1+L286/100)</f>
        <v>0</v>
      </c>
      <c r="N286" s="152">
        <v>0</v>
      </c>
      <c r="O286" s="152">
        <f>ROUND(E286*N286,2)</f>
        <v>0</v>
      </c>
      <c r="P286" s="152">
        <v>0</v>
      </c>
      <c r="Q286" s="152">
        <f>ROUND(E286*P286,2)</f>
        <v>0</v>
      </c>
      <c r="R286" s="152"/>
      <c r="S286" s="152" t="s">
        <v>234</v>
      </c>
      <c r="T286" s="152" t="s">
        <v>235</v>
      </c>
      <c r="U286" s="152">
        <v>0</v>
      </c>
      <c r="V286" s="152">
        <f>ROUND(E286*U286,2)</f>
        <v>0</v>
      </c>
      <c r="W286" s="152"/>
      <c r="X286" s="152" t="s">
        <v>334</v>
      </c>
      <c r="Y286" s="147"/>
      <c r="Z286" s="147"/>
      <c r="AA286" s="147"/>
      <c r="AB286" s="147"/>
      <c r="AC286" s="147"/>
      <c r="AD286" s="147"/>
      <c r="AE286" s="147"/>
      <c r="AF286" s="147"/>
      <c r="AG286" s="147" t="s">
        <v>335</v>
      </c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x14ac:dyDescent="0.25">
      <c r="A287" s="156" t="s">
        <v>167</v>
      </c>
      <c r="B287" s="157" t="s">
        <v>138</v>
      </c>
      <c r="C287" s="175" t="s">
        <v>139</v>
      </c>
      <c r="D287" s="158"/>
      <c r="E287" s="159"/>
      <c r="F287" s="160"/>
      <c r="G287" s="161">
        <f>SUMIF(AG288:AG291,"&lt;&gt;NOR",G288:G291)</f>
        <v>0</v>
      </c>
      <c r="H287" s="155"/>
      <c r="I287" s="155">
        <f>SUM(I288:I291)</f>
        <v>0</v>
      </c>
      <c r="J287" s="155"/>
      <c r="K287" s="155">
        <f>SUM(K288:K291)</f>
        <v>79298.820000000007</v>
      </c>
      <c r="L287" s="155"/>
      <c r="M287" s="155">
        <f>SUM(M288:M291)</f>
        <v>0</v>
      </c>
      <c r="N287" s="155"/>
      <c r="O287" s="155">
        <f>SUM(O288:O291)</f>
        <v>0</v>
      </c>
      <c r="P287" s="155"/>
      <c r="Q287" s="155">
        <f>SUM(Q288:Q291)</f>
        <v>0</v>
      </c>
      <c r="R287" s="155"/>
      <c r="S287" s="155"/>
      <c r="T287" s="155"/>
      <c r="U287" s="155"/>
      <c r="V287" s="155">
        <f>SUM(V288:V291)</f>
        <v>6.09</v>
      </c>
      <c r="W287" s="155"/>
      <c r="X287" s="155"/>
      <c r="AG287" t="s">
        <v>168</v>
      </c>
    </row>
    <row r="288" spans="1:60" outlineLevel="1" x14ac:dyDescent="0.25">
      <c r="A288" s="169">
        <v>127</v>
      </c>
      <c r="B288" s="170" t="s">
        <v>651</v>
      </c>
      <c r="C288" s="178" t="s">
        <v>652</v>
      </c>
      <c r="D288" s="171" t="s">
        <v>205</v>
      </c>
      <c r="E288" s="172">
        <v>55.391739999999999</v>
      </c>
      <c r="F288" s="173"/>
      <c r="G288" s="174">
        <f>ROUND(E288*F288,2)</f>
        <v>0</v>
      </c>
      <c r="H288" s="152">
        <v>0</v>
      </c>
      <c r="I288" s="152">
        <f>ROUND(E288*H288,2)</f>
        <v>0</v>
      </c>
      <c r="J288" s="152">
        <v>128.5</v>
      </c>
      <c r="K288" s="152">
        <f>ROUND(E288*J288,2)</f>
        <v>7117.84</v>
      </c>
      <c r="L288" s="152">
        <v>15</v>
      </c>
      <c r="M288" s="152">
        <f>G288*(1+L288/100)</f>
        <v>0</v>
      </c>
      <c r="N288" s="152">
        <v>0</v>
      </c>
      <c r="O288" s="152">
        <f>ROUND(E288*N288,2)</f>
        <v>0</v>
      </c>
      <c r="P288" s="152">
        <v>0</v>
      </c>
      <c r="Q288" s="152">
        <f>ROUND(E288*P288,2)</f>
        <v>0</v>
      </c>
      <c r="R288" s="152"/>
      <c r="S288" s="152" t="s">
        <v>172</v>
      </c>
      <c r="T288" s="152" t="s">
        <v>172</v>
      </c>
      <c r="U288" s="152">
        <v>0.1</v>
      </c>
      <c r="V288" s="152">
        <f>ROUND(E288*U288,2)</f>
        <v>5.54</v>
      </c>
      <c r="W288" s="152"/>
      <c r="X288" s="152" t="s">
        <v>653</v>
      </c>
      <c r="Y288" s="147"/>
      <c r="Z288" s="147"/>
      <c r="AA288" s="147"/>
      <c r="AB288" s="147"/>
      <c r="AC288" s="147"/>
      <c r="AD288" s="147"/>
      <c r="AE288" s="147"/>
      <c r="AF288" s="147"/>
      <c r="AG288" s="147" t="s">
        <v>654</v>
      </c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outlineLevel="1" x14ac:dyDescent="0.25">
      <c r="A289" s="169">
        <v>128</v>
      </c>
      <c r="B289" s="170" t="s">
        <v>655</v>
      </c>
      <c r="C289" s="178" t="s">
        <v>656</v>
      </c>
      <c r="D289" s="171" t="s">
        <v>205</v>
      </c>
      <c r="E289" s="172">
        <v>55.391739999999999</v>
      </c>
      <c r="F289" s="173"/>
      <c r="G289" s="174">
        <f>ROUND(E289*F289,2)</f>
        <v>0</v>
      </c>
      <c r="H289" s="152">
        <v>0</v>
      </c>
      <c r="I289" s="152">
        <f>ROUND(E289*H289,2)</f>
        <v>0</v>
      </c>
      <c r="J289" s="152">
        <v>42.5</v>
      </c>
      <c r="K289" s="152">
        <f>ROUND(E289*J289,2)</f>
        <v>2354.15</v>
      </c>
      <c r="L289" s="152">
        <v>15</v>
      </c>
      <c r="M289" s="152">
        <f>G289*(1+L289/100)</f>
        <v>0</v>
      </c>
      <c r="N289" s="152">
        <v>0</v>
      </c>
      <c r="O289" s="152">
        <f>ROUND(E289*N289,2)</f>
        <v>0</v>
      </c>
      <c r="P289" s="152">
        <v>0</v>
      </c>
      <c r="Q289" s="152">
        <f>ROUND(E289*P289,2)</f>
        <v>0</v>
      </c>
      <c r="R289" s="152"/>
      <c r="S289" s="152" t="s">
        <v>172</v>
      </c>
      <c r="T289" s="152" t="s">
        <v>172</v>
      </c>
      <c r="U289" s="152">
        <v>0.01</v>
      </c>
      <c r="V289" s="152">
        <f>ROUND(E289*U289,2)</f>
        <v>0.55000000000000004</v>
      </c>
      <c r="W289" s="152"/>
      <c r="X289" s="152" t="s">
        <v>653</v>
      </c>
      <c r="Y289" s="147"/>
      <c r="Z289" s="147"/>
      <c r="AA289" s="147"/>
      <c r="AB289" s="147"/>
      <c r="AC289" s="147"/>
      <c r="AD289" s="147"/>
      <c r="AE289" s="147"/>
      <c r="AF289" s="147"/>
      <c r="AG289" s="147" t="s">
        <v>654</v>
      </c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outlineLevel="1" x14ac:dyDescent="0.25">
      <c r="A290" s="169">
        <v>129</v>
      </c>
      <c r="B290" s="170" t="s">
        <v>657</v>
      </c>
      <c r="C290" s="178" t="s">
        <v>658</v>
      </c>
      <c r="D290" s="171" t="s">
        <v>205</v>
      </c>
      <c r="E290" s="172">
        <v>55.391739999999999</v>
      </c>
      <c r="F290" s="173"/>
      <c r="G290" s="174">
        <f>ROUND(E290*F290,2)</f>
        <v>0</v>
      </c>
      <c r="H290" s="152">
        <v>0</v>
      </c>
      <c r="I290" s="152">
        <f>ROUND(E290*H290,2)</f>
        <v>0</v>
      </c>
      <c r="J290" s="152">
        <v>15.6</v>
      </c>
      <c r="K290" s="152">
        <f>ROUND(E290*J290,2)</f>
        <v>864.11</v>
      </c>
      <c r="L290" s="152">
        <v>15</v>
      </c>
      <c r="M290" s="152">
        <f>G290*(1+L290/100)</f>
        <v>0</v>
      </c>
      <c r="N290" s="152">
        <v>0</v>
      </c>
      <c r="O290" s="152">
        <f>ROUND(E290*N290,2)</f>
        <v>0</v>
      </c>
      <c r="P290" s="152">
        <v>0</v>
      </c>
      <c r="Q290" s="152">
        <f>ROUND(E290*P290,2)</f>
        <v>0</v>
      </c>
      <c r="R290" s="152"/>
      <c r="S290" s="152" t="s">
        <v>172</v>
      </c>
      <c r="T290" s="152" t="s">
        <v>172</v>
      </c>
      <c r="U290" s="152">
        <v>0</v>
      </c>
      <c r="V290" s="152">
        <f>ROUND(E290*U290,2)</f>
        <v>0</v>
      </c>
      <c r="W290" s="152"/>
      <c r="X290" s="152" t="s">
        <v>653</v>
      </c>
      <c r="Y290" s="147"/>
      <c r="Z290" s="147"/>
      <c r="AA290" s="147"/>
      <c r="AB290" s="147"/>
      <c r="AC290" s="147"/>
      <c r="AD290" s="147"/>
      <c r="AE290" s="147"/>
      <c r="AF290" s="147"/>
      <c r="AG290" s="147" t="s">
        <v>654</v>
      </c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outlineLevel="1" x14ac:dyDescent="0.25">
      <c r="A291" s="169">
        <v>130</v>
      </c>
      <c r="B291" s="170" t="s">
        <v>659</v>
      </c>
      <c r="C291" s="178" t="s">
        <v>660</v>
      </c>
      <c r="D291" s="171" t="s">
        <v>205</v>
      </c>
      <c r="E291" s="172">
        <v>55.391739999999999</v>
      </c>
      <c r="F291" s="173"/>
      <c r="G291" s="174">
        <f>ROUND(E291*F291,2)</f>
        <v>0</v>
      </c>
      <c r="H291" s="152">
        <v>0</v>
      </c>
      <c r="I291" s="152">
        <f>ROUND(E291*H291,2)</f>
        <v>0</v>
      </c>
      <c r="J291" s="152">
        <v>1245</v>
      </c>
      <c r="K291" s="152">
        <f>ROUND(E291*J291,2)</f>
        <v>68962.720000000001</v>
      </c>
      <c r="L291" s="152">
        <v>15</v>
      </c>
      <c r="M291" s="152">
        <f>G291*(1+L291/100)</f>
        <v>0</v>
      </c>
      <c r="N291" s="152">
        <v>0</v>
      </c>
      <c r="O291" s="152">
        <f>ROUND(E291*N291,2)</f>
        <v>0</v>
      </c>
      <c r="P291" s="152">
        <v>0</v>
      </c>
      <c r="Q291" s="152">
        <f>ROUND(E291*P291,2)</f>
        <v>0</v>
      </c>
      <c r="R291" s="152"/>
      <c r="S291" s="152" t="s">
        <v>172</v>
      </c>
      <c r="T291" s="152" t="s">
        <v>173</v>
      </c>
      <c r="U291" s="152">
        <v>0</v>
      </c>
      <c r="V291" s="152">
        <f>ROUND(E291*U291,2)</f>
        <v>0</v>
      </c>
      <c r="W291" s="152"/>
      <c r="X291" s="152" t="s">
        <v>653</v>
      </c>
      <c r="Y291" s="147"/>
      <c r="Z291" s="147"/>
      <c r="AA291" s="147"/>
      <c r="AB291" s="147"/>
      <c r="AC291" s="147"/>
      <c r="AD291" s="147"/>
      <c r="AE291" s="147"/>
      <c r="AF291" s="147"/>
      <c r="AG291" s="147" t="s">
        <v>654</v>
      </c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x14ac:dyDescent="0.25">
      <c r="A292" s="156" t="s">
        <v>167</v>
      </c>
      <c r="B292" s="157" t="s">
        <v>104</v>
      </c>
      <c r="C292" s="175" t="s">
        <v>105</v>
      </c>
      <c r="D292" s="158"/>
      <c r="E292" s="159"/>
      <c r="F292" s="160"/>
      <c r="G292" s="161">
        <f>SUMIF(AG293:AG293,"&lt;&gt;NOR",G293:G293)</f>
        <v>0</v>
      </c>
      <c r="H292" s="155"/>
      <c r="I292" s="155">
        <f>SUM(I293:I293)</f>
        <v>0</v>
      </c>
      <c r="J292" s="155"/>
      <c r="K292" s="155">
        <f>SUM(K293:K293)</f>
        <v>25000</v>
      </c>
      <c r="L292" s="155"/>
      <c r="M292" s="155">
        <f>SUM(M293:M293)</f>
        <v>0</v>
      </c>
      <c r="N292" s="155"/>
      <c r="O292" s="155">
        <f>SUM(O293:O293)</f>
        <v>0</v>
      </c>
      <c r="P292" s="155"/>
      <c r="Q292" s="155">
        <f>SUM(Q293:Q293)</f>
        <v>0</v>
      </c>
      <c r="R292" s="155"/>
      <c r="S292" s="155"/>
      <c r="T292" s="155"/>
      <c r="U292" s="155"/>
      <c r="V292" s="155">
        <f>SUM(V293:V293)</f>
        <v>0</v>
      </c>
      <c r="W292" s="155"/>
      <c r="X292" s="155"/>
      <c r="AG292" t="s">
        <v>168</v>
      </c>
    </row>
    <row r="293" spans="1:60" outlineLevel="1" x14ac:dyDescent="0.25">
      <c r="A293" s="169">
        <v>131</v>
      </c>
      <c r="B293" s="170" t="s">
        <v>661</v>
      </c>
      <c r="C293" s="178" t="s">
        <v>662</v>
      </c>
      <c r="D293" s="171" t="s">
        <v>462</v>
      </c>
      <c r="E293" s="172">
        <v>1</v>
      </c>
      <c r="F293" s="173"/>
      <c r="G293" s="174">
        <f>ROUND(E293*F293,2)</f>
        <v>0</v>
      </c>
      <c r="H293" s="152">
        <v>0</v>
      </c>
      <c r="I293" s="152">
        <f>ROUND(E293*H293,2)</f>
        <v>0</v>
      </c>
      <c r="J293" s="152">
        <v>25000</v>
      </c>
      <c r="K293" s="152">
        <f>ROUND(E293*J293,2)</f>
        <v>25000</v>
      </c>
      <c r="L293" s="152">
        <v>15</v>
      </c>
      <c r="M293" s="152">
        <f>G293*(1+L293/100)</f>
        <v>0</v>
      </c>
      <c r="N293" s="152">
        <v>0</v>
      </c>
      <c r="O293" s="152">
        <f>ROUND(E293*N293,2)</f>
        <v>0</v>
      </c>
      <c r="P293" s="152">
        <v>0</v>
      </c>
      <c r="Q293" s="152">
        <f>ROUND(E293*P293,2)</f>
        <v>0</v>
      </c>
      <c r="R293" s="152"/>
      <c r="S293" s="152" t="s">
        <v>234</v>
      </c>
      <c r="T293" s="152" t="s">
        <v>235</v>
      </c>
      <c r="U293" s="152">
        <v>0</v>
      </c>
      <c r="V293" s="152">
        <f>ROUND(E293*U293,2)</f>
        <v>0</v>
      </c>
      <c r="W293" s="152"/>
      <c r="X293" s="152" t="s">
        <v>174</v>
      </c>
      <c r="Y293" s="147"/>
      <c r="Z293" s="147"/>
      <c r="AA293" s="147"/>
      <c r="AB293" s="147"/>
      <c r="AC293" s="147"/>
      <c r="AD293" s="147"/>
      <c r="AE293" s="147"/>
      <c r="AF293" s="147"/>
      <c r="AG293" s="147" t="s">
        <v>175</v>
      </c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x14ac:dyDescent="0.25">
      <c r="A294" s="156" t="s">
        <v>167</v>
      </c>
      <c r="B294" s="157" t="s">
        <v>106</v>
      </c>
      <c r="C294" s="175" t="s">
        <v>107</v>
      </c>
      <c r="D294" s="158"/>
      <c r="E294" s="159"/>
      <c r="F294" s="160"/>
      <c r="G294" s="161">
        <f>SUMIF(AG295:AG302,"&lt;&gt;NOR",G295:G302)</f>
        <v>0</v>
      </c>
      <c r="H294" s="155"/>
      <c r="I294" s="155">
        <f>SUM(I295:I302)</f>
        <v>0</v>
      </c>
      <c r="J294" s="155"/>
      <c r="K294" s="155">
        <f>SUM(K295:K302)</f>
        <v>121000</v>
      </c>
      <c r="L294" s="155"/>
      <c r="M294" s="155">
        <f>SUM(M295:M302)</f>
        <v>0</v>
      </c>
      <c r="N294" s="155"/>
      <c r="O294" s="155">
        <f>SUM(O295:O302)</f>
        <v>0</v>
      </c>
      <c r="P294" s="155"/>
      <c r="Q294" s="155">
        <f>SUM(Q295:Q302)</f>
        <v>0</v>
      </c>
      <c r="R294" s="155"/>
      <c r="S294" s="155"/>
      <c r="T294" s="155"/>
      <c r="U294" s="155"/>
      <c r="V294" s="155">
        <f>SUM(V295:V302)</f>
        <v>0</v>
      </c>
      <c r="W294" s="155"/>
      <c r="X294" s="155"/>
      <c r="AG294" t="s">
        <v>168</v>
      </c>
    </row>
    <row r="295" spans="1:60" ht="20.399999999999999" outlineLevel="1" x14ac:dyDescent="0.25">
      <c r="A295" s="169">
        <v>132</v>
      </c>
      <c r="B295" s="170" t="s">
        <v>663</v>
      </c>
      <c r="C295" s="178" t="s">
        <v>664</v>
      </c>
      <c r="D295" s="171" t="s">
        <v>295</v>
      </c>
      <c r="E295" s="172">
        <v>1</v>
      </c>
      <c r="F295" s="173"/>
      <c r="G295" s="174">
        <f t="shared" ref="G295:G302" si="21">ROUND(E295*F295,2)</f>
        <v>0</v>
      </c>
      <c r="H295" s="152">
        <v>0</v>
      </c>
      <c r="I295" s="152">
        <f t="shared" ref="I295:I302" si="22">ROUND(E295*H295,2)</f>
        <v>0</v>
      </c>
      <c r="J295" s="152">
        <v>25000</v>
      </c>
      <c r="K295" s="152">
        <f t="shared" ref="K295:K302" si="23">ROUND(E295*J295,2)</f>
        <v>25000</v>
      </c>
      <c r="L295" s="152">
        <v>15</v>
      </c>
      <c r="M295" s="152">
        <f t="shared" ref="M295:M302" si="24">G295*(1+L295/100)</f>
        <v>0</v>
      </c>
      <c r="N295" s="152">
        <v>0</v>
      </c>
      <c r="O295" s="152">
        <f t="shared" ref="O295:O302" si="25">ROUND(E295*N295,2)</f>
        <v>0</v>
      </c>
      <c r="P295" s="152">
        <v>0</v>
      </c>
      <c r="Q295" s="152">
        <f t="shared" ref="Q295:Q302" si="26">ROUND(E295*P295,2)</f>
        <v>0</v>
      </c>
      <c r="R295" s="152"/>
      <c r="S295" s="152" t="s">
        <v>234</v>
      </c>
      <c r="T295" s="152" t="s">
        <v>235</v>
      </c>
      <c r="U295" s="152">
        <v>0</v>
      </c>
      <c r="V295" s="152">
        <f t="shared" ref="V295:V302" si="27">ROUND(E295*U295,2)</f>
        <v>0</v>
      </c>
      <c r="W295" s="152"/>
      <c r="X295" s="152" t="s">
        <v>174</v>
      </c>
      <c r="Y295" s="147"/>
      <c r="Z295" s="147"/>
      <c r="AA295" s="147"/>
      <c r="AB295" s="147"/>
      <c r="AC295" s="147"/>
      <c r="AD295" s="147"/>
      <c r="AE295" s="147"/>
      <c r="AF295" s="147"/>
      <c r="AG295" s="147" t="s">
        <v>175</v>
      </c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outlineLevel="1" x14ac:dyDescent="0.25">
      <c r="A296" s="169">
        <v>133</v>
      </c>
      <c r="B296" s="170" t="s">
        <v>665</v>
      </c>
      <c r="C296" s="178" t="s">
        <v>666</v>
      </c>
      <c r="D296" s="171" t="s">
        <v>295</v>
      </c>
      <c r="E296" s="172">
        <v>1</v>
      </c>
      <c r="F296" s="173"/>
      <c r="G296" s="174">
        <f t="shared" si="21"/>
        <v>0</v>
      </c>
      <c r="H296" s="152">
        <v>0</v>
      </c>
      <c r="I296" s="152">
        <f t="shared" si="22"/>
        <v>0</v>
      </c>
      <c r="J296" s="152">
        <v>5500</v>
      </c>
      <c r="K296" s="152">
        <f t="shared" si="23"/>
        <v>5500</v>
      </c>
      <c r="L296" s="152">
        <v>15</v>
      </c>
      <c r="M296" s="152">
        <f t="shared" si="24"/>
        <v>0</v>
      </c>
      <c r="N296" s="152">
        <v>0</v>
      </c>
      <c r="O296" s="152">
        <f t="shared" si="25"/>
        <v>0</v>
      </c>
      <c r="P296" s="152">
        <v>0</v>
      </c>
      <c r="Q296" s="152">
        <f t="shared" si="26"/>
        <v>0</v>
      </c>
      <c r="R296" s="152"/>
      <c r="S296" s="152" t="s">
        <v>234</v>
      </c>
      <c r="T296" s="152" t="s">
        <v>235</v>
      </c>
      <c r="U296" s="152">
        <v>0</v>
      </c>
      <c r="V296" s="152">
        <f t="shared" si="27"/>
        <v>0</v>
      </c>
      <c r="W296" s="152"/>
      <c r="X296" s="152" t="s">
        <v>174</v>
      </c>
      <c r="Y296" s="147"/>
      <c r="Z296" s="147"/>
      <c r="AA296" s="147"/>
      <c r="AB296" s="147"/>
      <c r="AC296" s="147"/>
      <c r="AD296" s="147"/>
      <c r="AE296" s="147"/>
      <c r="AF296" s="147"/>
      <c r="AG296" s="147" t="s">
        <v>175</v>
      </c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outlineLevel="1" x14ac:dyDescent="0.25">
      <c r="A297" s="169">
        <v>134</v>
      </c>
      <c r="B297" s="170" t="s">
        <v>667</v>
      </c>
      <c r="C297" s="178" t="s">
        <v>668</v>
      </c>
      <c r="D297" s="171" t="s">
        <v>295</v>
      </c>
      <c r="E297" s="172">
        <v>1</v>
      </c>
      <c r="F297" s="173"/>
      <c r="G297" s="174">
        <f t="shared" si="21"/>
        <v>0</v>
      </c>
      <c r="H297" s="152">
        <v>0</v>
      </c>
      <c r="I297" s="152">
        <f t="shared" si="22"/>
        <v>0</v>
      </c>
      <c r="J297" s="152">
        <v>18500</v>
      </c>
      <c r="K297" s="152">
        <f t="shared" si="23"/>
        <v>18500</v>
      </c>
      <c r="L297" s="152">
        <v>15</v>
      </c>
      <c r="M297" s="152">
        <f t="shared" si="24"/>
        <v>0</v>
      </c>
      <c r="N297" s="152">
        <v>0</v>
      </c>
      <c r="O297" s="152">
        <f t="shared" si="25"/>
        <v>0</v>
      </c>
      <c r="P297" s="152">
        <v>0</v>
      </c>
      <c r="Q297" s="152">
        <f t="shared" si="26"/>
        <v>0</v>
      </c>
      <c r="R297" s="152"/>
      <c r="S297" s="152" t="s">
        <v>234</v>
      </c>
      <c r="T297" s="152" t="s">
        <v>235</v>
      </c>
      <c r="U297" s="152">
        <v>0</v>
      </c>
      <c r="V297" s="152">
        <f t="shared" si="27"/>
        <v>0</v>
      </c>
      <c r="W297" s="152"/>
      <c r="X297" s="152" t="s">
        <v>174</v>
      </c>
      <c r="Y297" s="147"/>
      <c r="Z297" s="147"/>
      <c r="AA297" s="147"/>
      <c r="AB297" s="147"/>
      <c r="AC297" s="147"/>
      <c r="AD297" s="147"/>
      <c r="AE297" s="147"/>
      <c r="AF297" s="147"/>
      <c r="AG297" s="147" t="s">
        <v>175</v>
      </c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60" outlineLevel="1" x14ac:dyDescent="0.25">
      <c r="A298" s="169">
        <v>135</v>
      </c>
      <c r="B298" s="170" t="s">
        <v>669</v>
      </c>
      <c r="C298" s="178" t="s">
        <v>670</v>
      </c>
      <c r="D298" s="171" t="s">
        <v>295</v>
      </c>
      <c r="E298" s="172">
        <v>2</v>
      </c>
      <c r="F298" s="173"/>
      <c r="G298" s="174">
        <f t="shared" si="21"/>
        <v>0</v>
      </c>
      <c r="H298" s="152">
        <v>0</v>
      </c>
      <c r="I298" s="152">
        <f t="shared" si="22"/>
        <v>0</v>
      </c>
      <c r="J298" s="152">
        <v>5500</v>
      </c>
      <c r="K298" s="152">
        <f t="shared" si="23"/>
        <v>11000</v>
      </c>
      <c r="L298" s="152">
        <v>15</v>
      </c>
      <c r="M298" s="152">
        <f t="shared" si="24"/>
        <v>0</v>
      </c>
      <c r="N298" s="152">
        <v>0</v>
      </c>
      <c r="O298" s="152">
        <f t="shared" si="25"/>
        <v>0</v>
      </c>
      <c r="P298" s="152">
        <v>0</v>
      </c>
      <c r="Q298" s="152">
        <f t="shared" si="26"/>
        <v>0</v>
      </c>
      <c r="R298" s="152"/>
      <c r="S298" s="152" t="s">
        <v>234</v>
      </c>
      <c r="T298" s="152" t="s">
        <v>235</v>
      </c>
      <c r="U298" s="152">
        <v>0</v>
      </c>
      <c r="V298" s="152">
        <f t="shared" si="27"/>
        <v>0</v>
      </c>
      <c r="W298" s="152"/>
      <c r="X298" s="152" t="s">
        <v>174</v>
      </c>
      <c r="Y298" s="147"/>
      <c r="Z298" s="147"/>
      <c r="AA298" s="147"/>
      <c r="AB298" s="147"/>
      <c r="AC298" s="147"/>
      <c r="AD298" s="147"/>
      <c r="AE298" s="147"/>
      <c r="AF298" s="147"/>
      <c r="AG298" s="147" t="s">
        <v>175</v>
      </c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outlineLevel="1" x14ac:dyDescent="0.25">
      <c r="A299" s="169">
        <v>136</v>
      </c>
      <c r="B299" s="170" t="s">
        <v>671</v>
      </c>
      <c r="C299" s="178" t="s">
        <v>672</v>
      </c>
      <c r="D299" s="171" t="s">
        <v>295</v>
      </c>
      <c r="E299" s="172">
        <v>1</v>
      </c>
      <c r="F299" s="173"/>
      <c r="G299" s="174">
        <f t="shared" si="21"/>
        <v>0</v>
      </c>
      <c r="H299" s="152">
        <v>0</v>
      </c>
      <c r="I299" s="152">
        <f t="shared" si="22"/>
        <v>0</v>
      </c>
      <c r="J299" s="152">
        <v>32000</v>
      </c>
      <c r="K299" s="152">
        <f t="shared" si="23"/>
        <v>32000</v>
      </c>
      <c r="L299" s="152">
        <v>15</v>
      </c>
      <c r="M299" s="152">
        <f t="shared" si="24"/>
        <v>0</v>
      </c>
      <c r="N299" s="152">
        <v>0</v>
      </c>
      <c r="O299" s="152">
        <f t="shared" si="25"/>
        <v>0</v>
      </c>
      <c r="P299" s="152">
        <v>0</v>
      </c>
      <c r="Q299" s="152">
        <f t="shared" si="26"/>
        <v>0</v>
      </c>
      <c r="R299" s="152"/>
      <c r="S299" s="152" t="s">
        <v>234</v>
      </c>
      <c r="T299" s="152" t="s">
        <v>235</v>
      </c>
      <c r="U299" s="152">
        <v>0</v>
      </c>
      <c r="V299" s="152">
        <f t="shared" si="27"/>
        <v>0</v>
      </c>
      <c r="W299" s="152"/>
      <c r="X299" s="152" t="s">
        <v>174</v>
      </c>
      <c r="Y299" s="147"/>
      <c r="Z299" s="147"/>
      <c r="AA299" s="147"/>
      <c r="AB299" s="147"/>
      <c r="AC299" s="147"/>
      <c r="AD299" s="147"/>
      <c r="AE299" s="147"/>
      <c r="AF299" s="147"/>
      <c r="AG299" s="147" t="s">
        <v>175</v>
      </c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outlineLevel="1" x14ac:dyDescent="0.25">
      <c r="A300" s="169">
        <v>137</v>
      </c>
      <c r="B300" s="170" t="s">
        <v>673</v>
      </c>
      <c r="C300" s="178" t="s">
        <v>674</v>
      </c>
      <c r="D300" s="171" t="s">
        <v>295</v>
      </c>
      <c r="E300" s="172">
        <v>1</v>
      </c>
      <c r="F300" s="173"/>
      <c r="G300" s="174">
        <f t="shared" si="21"/>
        <v>0</v>
      </c>
      <c r="H300" s="152">
        <v>0</v>
      </c>
      <c r="I300" s="152">
        <f t="shared" si="22"/>
        <v>0</v>
      </c>
      <c r="J300" s="152">
        <v>12000</v>
      </c>
      <c r="K300" s="152">
        <f t="shared" si="23"/>
        <v>12000</v>
      </c>
      <c r="L300" s="152">
        <v>15</v>
      </c>
      <c r="M300" s="152">
        <f t="shared" si="24"/>
        <v>0</v>
      </c>
      <c r="N300" s="152">
        <v>0</v>
      </c>
      <c r="O300" s="152">
        <f t="shared" si="25"/>
        <v>0</v>
      </c>
      <c r="P300" s="152">
        <v>0</v>
      </c>
      <c r="Q300" s="152">
        <f t="shared" si="26"/>
        <v>0</v>
      </c>
      <c r="R300" s="152"/>
      <c r="S300" s="152" t="s">
        <v>234</v>
      </c>
      <c r="T300" s="152" t="s">
        <v>235</v>
      </c>
      <c r="U300" s="152">
        <v>0</v>
      </c>
      <c r="V300" s="152">
        <f t="shared" si="27"/>
        <v>0</v>
      </c>
      <c r="W300" s="152"/>
      <c r="X300" s="152" t="s">
        <v>174</v>
      </c>
      <c r="Y300" s="147"/>
      <c r="Z300" s="147"/>
      <c r="AA300" s="147"/>
      <c r="AB300" s="147"/>
      <c r="AC300" s="147"/>
      <c r="AD300" s="147"/>
      <c r="AE300" s="147"/>
      <c r="AF300" s="147"/>
      <c r="AG300" s="147" t="s">
        <v>175</v>
      </c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outlineLevel="1" x14ac:dyDescent="0.25">
      <c r="A301" s="169">
        <v>138</v>
      </c>
      <c r="B301" s="170" t="s">
        <v>675</v>
      </c>
      <c r="C301" s="178" t="s">
        <v>676</v>
      </c>
      <c r="D301" s="171" t="s">
        <v>295</v>
      </c>
      <c r="E301" s="172">
        <v>1</v>
      </c>
      <c r="F301" s="173"/>
      <c r="G301" s="174">
        <f t="shared" si="21"/>
        <v>0</v>
      </c>
      <c r="H301" s="152">
        <v>0</v>
      </c>
      <c r="I301" s="152">
        <f t="shared" si="22"/>
        <v>0</v>
      </c>
      <c r="J301" s="152">
        <v>4500</v>
      </c>
      <c r="K301" s="152">
        <f t="shared" si="23"/>
        <v>4500</v>
      </c>
      <c r="L301" s="152">
        <v>15</v>
      </c>
      <c r="M301" s="152">
        <f t="shared" si="24"/>
        <v>0</v>
      </c>
      <c r="N301" s="152">
        <v>0</v>
      </c>
      <c r="O301" s="152">
        <f t="shared" si="25"/>
        <v>0</v>
      </c>
      <c r="P301" s="152">
        <v>0</v>
      </c>
      <c r="Q301" s="152">
        <f t="shared" si="26"/>
        <v>0</v>
      </c>
      <c r="R301" s="152"/>
      <c r="S301" s="152" t="s">
        <v>234</v>
      </c>
      <c r="T301" s="152" t="s">
        <v>235</v>
      </c>
      <c r="U301" s="152">
        <v>0</v>
      </c>
      <c r="V301" s="152">
        <f t="shared" si="27"/>
        <v>0</v>
      </c>
      <c r="W301" s="152"/>
      <c r="X301" s="152" t="s">
        <v>174</v>
      </c>
      <c r="Y301" s="147"/>
      <c r="Z301" s="147"/>
      <c r="AA301" s="147"/>
      <c r="AB301" s="147"/>
      <c r="AC301" s="147"/>
      <c r="AD301" s="147"/>
      <c r="AE301" s="147"/>
      <c r="AF301" s="147"/>
      <c r="AG301" s="147" t="s">
        <v>175</v>
      </c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ht="20.399999999999999" outlineLevel="1" x14ac:dyDescent="0.25">
      <c r="A302" s="169">
        <v>139</v>
      </c>
      <c r="B302" s="170" t="s">
        <v>677</v>
      </c>
      <c r="C302" s="178" t="s">
        <v>678</v>
      </c>
      <c r="D302" s="171" t="s">
        <v>295</v>
      </c>
      <c r="E302" s="172">
        <v>1</v>
      </c>
      <c r="F302" s="173"/>
      <c r="G302" s="174">
        <f t="shared" si="21"/>
        <v>0</v>
      </c>
      <c r="H302" s="152">
        <v>0</v>
      </c>
      <c r="I302" s="152">
        <f t="shared" si="22"/>
        <v>0</v>
      </c>
      <c r="J302" s="152">
        <v>12500</v>
      </c>
      <c r="K302" s="152">
        <f t="shared" si="23"/>
        <v>12500</v>
      </c>
      <c r="L302" s="152">
        <v>15</v>
      </c>
      <c r="M302" s="152">
        <f t="shared" si="24"/>
        <v>0</v>
      </c>
      <c r="N302" s="152">
        <v>0</v>
      </c>
      <c r="O302" s="152">
        <f t="shared" si="25"/>
        <v>0</v>
      </c>
      <c r="P302" s="152">
        <v>0</v>
      </c>
      <c r="Q302" s="152">
        <f t="shared" si="26"/>
        <v>0</v>
      </c>
      <c r="R302" s="152"/>
      <c r="S302" s="152" t="s">
        <v>234</v>
      </c>
      <c r="T302" s="152" t="s">
        <v>235</v>
      </c>
      <c r="U302" s="152">
        <v>0</v>
      </c>
      <c r="V302" s="152">
        <f t="shared" si="27"/>
        <v>0</v>
      </c>
      <c r="W302" s="152"/>
      <c r="X302" s="152" t="s">
        <v>174</v>
      </c>
      <c r="Y302" s="147"/>
      <c r="Z302" s="147"/>
      <c r="AA302" s="147"/>
      <c r="AB302" s="147"/>
      <c r="AC302" s="147"/>
      <c r="AD302" s="147"/>
      <c r="AE302" s="147"/>
      <c r="AF302" s="147"/>
      <c r="AG302" s="147" t="s">
        <v>175</v>
      </c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x14ac:dyDescent="0.25">
      <c r="A303" s="156" t="s">
        <v>167</v>
      </c>
      <c r="B303" s="157" t="s">
        <v>84</v>
      </c>
      <c r="C303" s="175" t="s">
        <v>85</v>
      </c>
      <c r="D303" s="158"/>
      <c r="E303" s="159"/>
      <c r="F303" s="160"/>
      <c r="G303" s="161">
        <f>SUMIF(AG304:AG316,"&lt;&gt;NOR",G304:G316)</f>
        <v>0</v>
      </c>
      <c r="H303" s="155"/>
      <c r="I303" s="155">
        <f>SUM(I304:I316)</f>
        <v>66997.09</v>
      </c>
      <c r="J303" s="155"/>
      <c r="K303" s="155">
        <f>SUM(K304:K316)</f>
        <v>110241.91</v>
      </c>
      <c r="L303" s="155"/>
      <c r="M303" s="155">
        <f>SUM(M304:M316)</f>
        <v>0</v>
      </c>
      <c r="N303" s="155"/>
      <c r="O303" s="155">
        <f>SUM(O304:O316)</f>
        <v>57.830000000000005</v>
      </c>
      <c r="P303" s="155"/>
      <c r="Q303" s="155">
        <f>SUM(Q304:Q316)</f>
        <v>0</v>
      </c>
      <c r="R303" s="155"/>
      <c r="S303" s="155"/>
      <c r="T303" s="155"/>
      <c r="U303" s="155"/>
      <c r="V303" s="155">
        <f>SUM(V304:V316)</f>
        <v>1.7</v>
      </c>
      <c r="W303" s="155"/>
      <c r="X303" s="155"/>
      <c r="AG303" t="s">
        <v>168</v>
      </c>
    </row>
    <row r="304" spans="1:60" ht="20.399999999999999" outlineLevel="1" x14ac:dyDescent="0.25">
      <c r="A304" s="169">
        <v>140</v>
      </c>
      <c r="B304" s="170" t="s">
        <v>679</v>
      </c>
      <c r="C304" s="178" t="s">
        <v>680</v>
      </c>
      <c r="D304" s="171" t="s">
        <v>462</v>
      </c>
      <c r="E304" s="172">
        <v>1</v>
      </c>
      <c r="F304" s="173"/>
      <c r="G304" s="174">
        <f>ROUND(E304*F304,2)</f>
        <v>0</v>
      </c>
      <c r="H304" s="152">
        <v>0</v>
      </c>
      <c r="I304" s="152">
        <f>ROUND(E304*H304,2)</f>
        <v>0</v>
      </c>
      <c r="J304" s="152">
        <v>10000</v>
      </c>
      <c r="K304" s="152">
        <f>ROUND(E304*J304,2)</f>
        <v>10000</v>
      </c>
      <c r="L304" s="152">
        <v>15</v>
      </c>
      <c r="M304" s="152">
        <f>G304*(1+L304/100)</f>
        <v>0</v>
      </c>
      <c r="N304" s="152">
        <v>0</v>
      </c>
      <c r="O304" s="152">
        <f>ROUND(E304*N304,2)</f>
        <v>0</v>
      </c>
      <c r="P304" s="152">
        <v>0</v>
      </c>
      <c r="Q304" s="152">
        <f>ROUND(E304*P304,2)</f>
        <v>0</v>
      </c>
      <c r="R304" s="152"/>
      <c r="S304" s="152" t="s">
        <v>234</v>
      </c>
      <c r="T304" s="152" t="s">
        <v>235</v>
      </c>
      <c r="U304" s="152">
        <v>7.0000000000000007E-2</v>
      </c>
      <c r="V304" s="152">
        <f>ROUND(E304*U304,2)</f>
        <v>7.0000000000000007E-2</v>
      </c>
      <c r="W304" s="152"/>
      <c r="X304" s="152" t="s">
        <v>174</v>
      </c>
      <c r="Y304" s="147"/>
      <c r="Z304" s="147"/>
      <c r="AA304" s="147"/>
      <c r="AB304" s="147"/>
      <c r="AC304" s="147"/>
      <c r="AD304" s="147"/>
      <c r="AE304" s="147"/>
      <c r="AF304" s="147"/>
      <c r="AG304" s="147" t="s">
        <v>175</v>
      </c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ht="20.399999999999999" outlineLevel="1" x14ac:dyDescent="0.25">
      <c r="A305" s="169">
        <v>141</v>
      </c>
      <c r="B305" s="170" t="s">
        <v>681</v>
      </c>
      <c r="C305" s="178" t="s">
        <v>682</v>
      </c>
      <c r="D305" s="171" t="s">
        <v>295</v>
      </c>
      <c r="E305" s="172">
        <v>2.5</v>
      </c>
      <c r="F305" s="173"/>
      <c r="G305" s="174">
        <f>ROUND(E305*F305,2)</f>
        <v>0</v>
      </c>
      <c r="H305" s="152">
        <v>280</v>
      </c>
      <c r="I305" s="152">
        <f>ROUND(E305*H305,2)</f>
        <v>700</v>
      </c>
      <c r="J305" s="152">
        <v>360</v>
      </c>
      <c r="K305" s="152">
        <f>ROUND(E305*J305,2)</f>
        <v>900</v>
      </c>
      <c r="L305" s="152">
        <v>15</v>
      </c>
      <c r="M305" s="152">
        <f>G305*(1+L305/100)</f>
        <v>0</v>
      </c>
      <c r="N305" s="152">
        <v>0</v>
      </c>
      <c r="O305" s="152">
        <f>ROUND(E305*N305,2)</f>
        <v>0</v>
      </c>
      <c r="P305" s="152">
        <v>0</v>
      </c>
      <c r="Q305" s="152">
        <f>ROUND(E305*P305,2)</f>
        <v>0</v>
      </c>
      <c r="R305" s="152"/>
      <c r="S305" s="152" t="s">
        <v>234</v>
      </c>
      <c r="T305" s="152" t="s">
        <v>235</v>
      </c>
      <c r="U305" s="152">
        <v>0</v>
      </c>
      <c r="V305" s="152">
        <f>ROUND(E305*U305,2)</f>
        <v>0</v>
      </c>
      <c r="W305" s="152"/>
      <c r="X305" s="152" t="s">
        <v>174</v>
      </c>
      <c r="Y305" s="147"/>
      <c r="Z305" s="147"/>
      <c r="AA305" s="147"/>
      <c r="AB305" s="147"/>
      <c r="AC305" s="147"/>
      <c r="AD305" s="147"/>
      <c r="AE305" s="147"/>
      <c r="AF305" s="147"/>
      <c r="AG305" s="147" t="s">
        <v>175</v>
      </c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ht="20.399999999999999" outlineLevel="1" x14ac:dyDescent="0.25">
      <c r="A306" s="162">
        <v>142</v>
      </c>
      <c r="B306" s="163" t="s">
        <v>683</v>
      </c>
      <c r="C306" s="176" t="s">
        <v>684</v>
      </c>
      <c r="D306" s="164" t="s">
        <v>171</v>
      </c>
      <c r="E306" s="165">
        <v>58.85</v>
      </c>
      <c r="F306" s="166"/>
      <c r="G306" s="167">
        <f>ROUND(E306*F306,2)</f>
        <v>0</v>
      </c>
      <c r="H306" s="152">
        <v>713.17</v>
      </c>
      <c r="I306" s="152">
        <f>ROUND(E306*H306,2)</f>
        <v>41970.05</v>
      </c>
      <c r="J306" s="152">
        <v>1391.83</v>
      </c>
      <c r="K306" s="152">
        <f>ROUND(E306*J306,2)</f>
        <v>81909.2</v>
      </c>
      <c r="L306" s="152">
        <v>15</v>
      </c>
      <c r="M306" s="152">
        <f>G306*(1+L306/100)</f>
        <v>0</v>
      </c>
      <c r="N306" s="152">
        <v>0.90803</v>
      </c>
      <c r="O306" s="152">
        <f>ROUND(E306*N306,2)</f>
        <v>53.44</v>
      </c>
      <c r="P306" s="152">
        <v>0</v>
      </c>
      <c r="Q306" s="152">
        <f>ROUND(E306*P306,2)</f>
        <v>0</v>
      </c>
      <c r="R306" s="152"/>
      <c r="S306" s="152" t="s">
        <v>172</v>
      </c>
      <c r="T306" s="152" t="s">
        <v>172</v>
      </c>
      <c r="U306" s="152">
        <v>0</v>
      </c>
      <c r="V306" s="152">
        <f>ROUND(E306*U306,2)</f>
        <v>0</v>
      </c>
      <c r="W306" s="152"/>
      <c r="X306" s="152" t="s">
        <v>334</v>
      </c>
      <c r="Y306" s="147"/>
      <c r="Z306" s="147"/>
      <c r="AA306" s="147"/>
      <c r="AB306" s="147"/>
      <c r="AC306" s="147"/>
      <c r="AD306" s="147"/>
      <c r="AE306" s="147"/>
      <c r="AF306" s="147"/>
      <c r="AG306" s="147" t="s">
        <v>335</v>
      </c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ht="51" outlineLevel="1" x14ac:dyDescent="0.25">
      <c r="A307" s="150"/>
      <c r="B307" s="151"/>
      <c r="C307" s="177" t="s">
        <v>685</v>
      </c>
      <c r="D307" s="153"/>
      <c r="E307" s="154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47"/>
      <c r="Z307" s="147"/>
      <c r="AA307" s="147"/>
      <c r="AB307" s="147"/>
      <c r="AC307" s="147"/>
      <c r="AD307" s="147"/>
      <c r="AE307" s="147"/>
      <c r="AF307" s="147"/>
      <c r="AG307" s="147" t="s">
        <v>177</v>
      </c>
      <c r="AH307" s="147">
        <v>0</v>
      </c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ht="30.6" outlineLevel="1" x14ac:dyDescent="0.25">
      <c r="A308" s="150"/>
      <c r="B308" s="151"/>
      <c r="C308" s="177" t="s">
        <v>686</v>
      </c>
      <c r="D308" s="153"/>
      <c r="E308" s="154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47"/>
      <c r="Z308" s="147"/>
      <c r="AA308" s="147"/>
      <c r="AB308" s="147"/>
      <c r="AC308" s="147"/>
      <c r="AD308" s="147"/>
      <c r="AE308" s="147"/>
      <c r="AF308" s="147"/>
      <c r="AG308" s="147" t="s">
        <v>177</v>
      </c>
      <c r="AH308" s="147">
        <v>0</v>
      </c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outlineLevel="1" x14ac:dyDescent="0.25">
      <c r="A309" s="150"/>
      <c r="B309" s="151"/>
      <c r="C309" s="177" t="s">
        <v>687</v>
      </c>
      <c r="D309" s="153"/>
      <c r="E309" s="154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47"/>
      <c r="Z309" s="147"/>
      <c r="AA309" s="147"/>
      <c r="AB309" s="147"/>
      <c r="AC309" s="147"/>
      <c r="AD309" s="147"/>
      <c r="AE309" s="147"/>
      <c r="AF309" s="147"/>
      <c r="AG309" s="147" t="s">
        <v>177</v>
      </c>
      <c r="AH309" s="147">
        <v>0</v>
      </c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ht="20.399999999999999" outlineLevel="1" x14ac:dyDescent="0.25">
      <c r="A310" s="150"/>
      <c r="B310" s="151"/>
      <c r="C310" s="177" t="s">
        <v>688</v>
      </c>
      <c r="D310" s="153"/>
      <c r="E310" s="154">
        <v>58.85</v>
      </c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47"/>
      <c r="Z310" s="147"/>
      <c r="AA310" s="147"/>
      <c r="AB310" s="147"/>
      <c r="AC310" s="147"/>
      <c r="AD310" s="147"/>
      <c r="AE310" s="147"/>
      <c r="AF310" s="147"/>
      <c r="AG310" s="147" t="s">
        <v>177</v>
      </c>
      <c r="AH310" s="147">
        <v>0</v>
      </c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ht="20.399999999999999" outlineLevel="1" x14ac:dyDescent="0.25">
      <c r="A311" s="169">
        <v>143</v>
      </c>
      <c r="B311" s="170" t="s">
        <v>689</v>
      </c>
      <c r="C311" s="178" t="s">
        <v>690</v>
      </c>
      <c r="D311" s="171" t="s">
        <v>171</v>
      </c>
      <c r="E311" s="172">
        <v>7.2</v>
      </c>
      <c r="F311" s="173"/>
      <c r="G311" s="174">
        <f>ROUND(E311*F311,2)</f>
        <v>0</v>
      </c>
      <c r="H311" s="152">
        <v>577.02</v>
      </c>
      <c r="I311" s="152">
        <f>ROUND(E311*H311,2)</f>
        <v>4154.54</v>
      </c>
      <c r="J311" s="152">
        <v>2327.98</v>
      </c>
      <c r="K311" s="152">
        <f>ROUND(E311*J311,2)</f>
        <v>16761.46</v>
      </c>
      <c r="L311" s="152">
        <v>15</v>
      </c>
      <c r="M311" s="152">
        <f>G311*(1+L311/100)</f>
        <v>0</v>
      </c>
      <c r="N311" s="152">
        <v>0.58716999999999997</v>
      </c>
      <c r="O311" s="152">
        <f>ROUND(E311*N311,2)</f>
        <v>4.2300000000000004</v>
      </c>
      <c r="P311" s="152">
        <v>0</v>
      </c>
      <c r="Q311" s="152">
        <f>ROUND(E311*P311,2)</f>
        <v>0</v>
      </c>
      <c r="R311" s="152"/>
      <c r="S311" s="152" t="s">
        <v>172</v>
      </c>
      <c r="T311" s="152" t="s">
        <v>172</v>
      </c>
      <c r="U311" s="152">
        <v>0</v>
      </c>
      <c r="V311" s="152">
        <f>ROUND(E311*U311,2)</f>
        <v>0</v>
      </c>
      <c r="W311" s="152"/>
      <c r="X311" s="152" t="s">
        <v>334</v>
      </c>
      <c r="Y311" s="147"/>
      <c r="Z311" s="147"/>
      <c r="AA311" s="147"/>
      <c r="AB311" s="147"/>
      <c r="AC311" s="147"/>
      <c r="AD311" s="147"/>
      <c r="AE311" s="147"/>
      <c r="AF311" s="147"/>
      <c r="AG311" s="147" t="s">
        <v>335</v>
      </c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ht="20.399999999999999" outlineLevel="1" x14ac:dyDescent="0.25">
      <c r="A312" s="169">
        <v>144</v>
      </c>
      <c r="B312" s="170" t="s">
        <v>691</v>
      </c>
      <c r="C312" s="178" t="s">
        <v>692</v>
      </c>
      <c r="D312" s="171" t="s">
        <v>295</v>
      </c>
      <c r="E312" s="172">
        <v>2.5</v>
      </c>
      <c r="F312" s="173"/>
      <c r="G312" s="174">
        <f>ROUND(E312*F312,2)</f>
        <v>0</v>
      </c>
      <c r="H312" s="152">
        <v>0</v>
      </c>
      <c r="I312" s="152">
        <f>ROUND(E312*H312,2)</f>
        <v>0</v>
      </c>
      <c r="J312" s="152">
        <v>268.5</v>
      </c>
      <c r="K312" s="152">
        <f>ROUND(E312*J312,2)</f>
        <v>671.25</v>
      </c>
      <c r="L312" s="152">
        <v>15</v>
      </c>
      <c r="M312" s="152">
        <f>G312*(1+L312/100)</f>
        <v>0</v>
      </c>
      <c r="N312" s="152">
        <v>0</v>
      </c>
      <c r="O312" s="152">
        <f>ROUND(E312*N312,2)</f>
        <v>0</v>
      </c>
      <c r="P312" s="152">
        <v>0</v>
      </c>
      <c r="Q312" s="152">
        <f>ROUND(E312*P312,2)</f>
        <v>0</v>
      </c>
      <c r="R312" s="152"/>
      <c r="S312" s="152" t="s">
        <v>172</v>
      </c>
      <c r="T312" s="152" t="s">
        <v>173</v>
      </c>
      <c r="U312" s="152">
        <v>0.65</v>
      </c>
      <c r="V312" s="152">
        <f>ROUND(E312*U312,2)</f>
        <v>1.63</v>
      </c>
      <c r="W312" s="152"/>
      <c r="X312" s="152" t="s">
        <v>174</v>
      </c>
      <c r="Y312" s="147"/>
      <c r="Z312" s="147"/>
      <c r="AA312" s="147"/>
      <c r="AB312" s="147"/>
      <c r="AC312" s="147"/>
      <c r="AD312" s="147"/>
      <c r="AE312" s="147"/>
      <c r="AF312" s="147"/>
      <c r="AG312" s="147" t="s">
        <v>175</v>
      </c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ht="20.399999999999999" outlineLevel="1" x14ac:dyDescent="0.25">
      <c r="A313" s="162">
        <v>145</v>
      </c>
      <c r="B313" s="163" t="s">
        <v>693</v>
      </c>
      <c r="C313" s="176" t="s">
        <v>694</v>
      </c>
      <c r="D313" s="164" t="s">
        <v>171</v>
      </c>
      <c r="E313" s="165">
        <v>3.75</v>
      </c>
      <c r="F313" s="166"/>
      <c r="G313" s="167">
        <f>ROUND(E313*F313,2)</f>
        <v>0</v>
      </c>
      <c r="H313" s="152">
        <v>4240</v>
      </c>
      <c r="I313" s="152">
        <f>ROUND(E313*H313,2)</f>
        <v>15900</v>
      </c>
      <c r="J313" s="152">
        <v>0</v>
      </c>
      <c r="K313" s="152">
        <f>ROUND(E313*J313,2)</f>
        <v>0</v>
      </c>
      <c r="L313" s="152">
        <v>15</v>
      </c>
      <c r="M313" s="152">
        <f>G313*(1+L313/100)</f>
        <v>0</v>
      </c>
      <c r="N313" s="152">
        <v>2.827E-2</v>
      </c>
      <c r="O313" s="152">
        <f>ROUND(E313*N313,2)</f>
        <v>0.11</v>
      </c>
      <c r="P313" s="152">
        <v>0</v>
      </c>
      <c r="Q313" s="152">
        <f>ROUND(E313*P313,2)</f>
        <v>0</v>
      </c>
      <c r="R313" s="152"/>
      <c r="S313" s="152" t="s">
        <v>234</v>
      </c>
      <c r="T313" s="152" t="s">
        <v>173</v>
      </c>
      <c r="U313" s="152">
        <v>0</v>
      </c>
      <c r="V313" s="152">
        <f>ROUND(E313*U313,2)</f>
        <v>0</v>
      </c>
      <c r="W313" s="152"/>
      <c r="X313" s="152" t="s">
        <v>200</v>
      </c>
      <c r="Y313" s="147"/>
      <c r="Z313" s="147"/>
      <c r="AA313" s="147"/>
      <c r="AB313" s="147"/>
      <c r="AC313" s="147"/>
      <c r="AD313" s="147"/>
      <c r="AE313" s="147"/>
      <c r="AF313" s="147"/>
      <c r="AG313" s="147" t="s">
        <v>201</v>
      </c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outlineLevel="1" x14ac:dyDescent="0.25">
      <c r="A314" s="150"/>
      <c r="B314" s="151"/>
      <c r="C314" s="177" t="s">
        <v>695</v>
      </c>
      <c r="D314" s="153"/>
      <c r="E314" s="154">
        <v>3.75</v>
      </c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47"/>
      <c r="Z314" s="147"/>
      <c r="AA314" s="147"/>
      <c r="AB314" s="147"/>
      <c r="AC314" s="147"/>
      <c r="AD314" s="147"/>
      <c r="AE314" s="147"/>
      <c r="AF314" s="147"/>
      <c r="AG314" s="147" t="s">
        <v>177</v>
      </c>
      <c r="AH314" s="147">
        <v>0</v>
      </c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ht="20.399999999999999" outlineLevel="1" x14ac:dyDescent="0.25">
      <c r="A315" s="169">
        <v>146</v>
      </c>
      <c r="B315" s="170" t="s">
        <v>696</v>
      </c>
      <c r="C315" s="178" t="s">
        <v>697</v>
      </c>
      <c r="D315" s="171" t="s">
        <v>295</v>
      </c>
      <c r="E315" s="172">
        <v>2.5</v>
      </c>
      <c r="F315" s="173"/>
      <c r="G315" s="174">
        <f>ROUND(E315*F315,2)</f>
        <v>0</v>
      </c>
      <c r="H315" s="152">
        <v>916</v>
      </c>
      <c r="I315" s="152">
        <f>ROUND(E315*H315,2)</f>
        <v>2290</v>
      </c>
      <c r="J315" s="152">
        <v>0</v>
      </c>
      <c r="K315" s="152">
        <f>ROUND(E315*J315,2)</f>
        <v>0</v>
      </c>
      <c r="L315" s="152">
        <v>15</v>
      </c>
      <c r="M315" s="152">
        <f>G315*(1+L315/100)</f>
        <v>0</v>
      </c>
      <c r="N315" s="152">
        <v>6.0000000000000001E-3</v>
      </c>
      <c r="O315" s="152">
        <f>ROUND(E315*N315,2)</f>
        <v>0.02</v>
      </c>
      <c r="P315" s="152">
        <v>0</v>
      </c>
      <c r="Q315" s="152">
        <f>ROUND(E315*P315,2)</f>
        <v>0</v>
      </c>
      <c r="R315" s="152" t="s">
        <v>199</v>
      </c>
      <c r="S315" s="152" t="s">
        <v>172</v>
      </c>
      <c r="T315" s="152" t="s">
        <v>173</v>
      </c>
      <c r="U315" s="152">
        <v>0</v>
      </c>
      <c r="V315" s="152">
        <f>ROUND(E315*U315,2)</f>
        <v>0</v>
      </c>
      <c r="W315" s="152"/>
      <c r="X315" s="152" t="s">
        <v>200</v>
      </c>
      <c r="Y315" s="147"/>
      <c r="Z315" s="147"/>
      <c r="AA315" s="147"/>
      <c r="AB315" s="147"/>
      <c r="AC315" s="147"/>
      <c r="AD315" s="147"/>
      <c r="AE315" s="147"/>
      <c r="AF315" s="147"/>
      <c r="AG315" s="147" t="s">
        <v>201</v>
      </c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ht="20.399999999999999" outlineLevel="1" x14ac:dyDescent="0.25">
      <c r="A316" s="162">
        <v>147</v>
      </c>
      <c r="B316" s="163" t="s">
        <v>698</v>
      </c>
      <c r="C316" s="176" t="s">
        <v>699</v>
      </c>
      <c r="D316" s="164" t="s">
        <v>295</v>
      </c>
      <c r="E316" s="165">
        <v>2.5</v>
      </c>
      <c r="F316" s="166"/>
      <c r="G316" s="167">
        <f>ROUND(E316*F316,2)</f>
        <v>0</v>
      </c>
      <c r="H316" s="152">
        <v>793</v>
      </c>
      <c r="I316" s="152">
        <f>ROUND(E316*H316,2)</f>
        <v>1982.5</v>
      </c>
      <c r="J316" s="152">
        <v>0</v>
      </c>
      <c r="K316" s="152">
        <f>ROUND(E316*J316,2)</f>
        <v>0</v>
      </c>
      <c r="L316" s="152">
        <v>15</v>
      </c>
      <c r="M316" s="152">
        <f>G316*(1+L316/100)</f>
        <v>0</v>
      </c>
      <c r="N316" s="152">
        <v>1.2999999999999999E-2</v>
      </c>
      <c r="O316" s="152">
        <f>ROUND(E316*N316,2)</f>
        <v>0.03</v>
      </c>
      <c r="P316" s="152">
        <v>0</v>
      </c>
      <c r="Q316" s="152">
        <f>ROUND(E316*P316,2)</f>
        <v>0</v>
      </c>
      <c r="R316" s="152" t="s">
        <v>199</v>
      </c>
      <c r="S316" s="152" t="s">
        <v>172</v>
      </c>
      <c r="T316" s="152" t="s">
        <v>173</v>
      </c>
      <c r="U316" s="152">
        <v>0</v>
      </c>
      <c r="V316" s="152">
        <f>ROUND(E316*U316,2)</f>
        <v>0</v>
      </c>
      <c r="W316" s="152"/>
      <c r="X316" s="152" t="s">
        <v>200</v>
      </c>
      <c r="Y316" s="147"/>
      <c r="Z316" s="147"/>
      <c r="AA316" s="147"/>
      <c r="AB316" s="147"/>
      <c r="AC316" s="147"/>
      <c r="AD316" s="147"/>
      <c r="AE316" s="147"/>
      <c r="AF316" s="147"/>
      <c r="AG316" s="147" t="s">
        <v>201</v>
      </c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</row>
    <row r="317" spans="1:60" x14ac:dyDescent="0.25">
      <c r="A317" s="3"/>
      <c r="B317" s="4"/>
      <c r="C317" s="179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AE317">
        <v>15</v>
      </c>
      <c r="AF317">
        <v>21</v>
      </c>
      <c r="AG317" t="s">
        <v>154</v>
      </c>
    </row>
    <row r="318" spans="1:60" x14ac:dyDescent="0.25">
      <c r="C318" s="180"/>
      <c r="D318" s="10"/>
      <c r="AG318" t="s">
        <v>308</v>
      </c>
    </row>
    <row r="319" spans="1:60" x14ac:dyDescent="0.25">
      <c r="D319" s="10"/>
    </row>
    <row r="320" spans="1:60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20">
    <mergeCell ref="C134:G134"/>
    <mergeCell ref="A1:G1"/>
    <mergeCell ref="C2:G2"/>
    <mergeCell ref="C3:G3"/>
    <mergeCell ref="C4:G4"/>
    <mergeCell ref="C42:G42"/>
    <mergeCell ref="C56:G56"/>
    <mergeCell ref="C77:G77"/>
    <mergeCell ref="C86:G86"/>
    <mergeCell ref="C89:G89"/>
    <mergeCell ref="C95:G95"/>
    <mergeCell ref="C103:G103"/>
    <mergeCell ref="C253:G253"/>
    <mergeCell ref="C263:G263"/>
    <mergeCell ref="C160:G160"/>
    <mergeCell ref="C179:G179"/>
    <mergeCell ref="C182:G182"/>
    <mergeCell ref="C187:G187"/>
    <mergeCell ref="C190:G190"/>
    <mergeCell ref="C195:G19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33C52-CAE5-4012-BFA4-BF1D290774F8}">
  <sheetPr>
    <outlinePr summaryBelow="0"/>
  </sheetPr>
  <dimension ref="A1:BH5000"/>
  <sheetViews>
    <sheetView workbookViewId="0">
      <pane ySplit="7" topLeftCell="A8" activePane="bottomLeft" state="frozen"/>
      <selection pane="bottomLeft" activeCell="G19" sqref="G19"/>
    </sheetView>
  </sheetViews>
  <sheetFormatPr defaultRowHeight="13.2" outlineLevelRow="1" x14ac:dyDescent="0.25"/>
  <cols>
    <col min="1" max="1" width="3.44140625" customWidth="1"/>
    <col min="2" max="2" width="12.6640625" style="121" customWidth="1"/>
    <col min="3" max="3" width="38.33203125" style="121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39" t="s">
        <v>7</v>
      </c>
      <c r="B1" s="239"/>
      <c r="C1" s="239"/>
      <c r="D1" s="239"/>
      <c r="E1" s="239"/>
      <c r="F1" s="239"/>
      <c r="G1" s="239"/>
      <c r="AG1" t="s">
        <v>142</v>
      </c>
    </row>
    <row r="2" spans="1:60" ht="25.05" customHeight="1" x14ac:dyDescent="0.25">
      <c r="A2" s="139" t="s">
        <v>8</v>
      </c>
      <c r="B2" s="49" t="s">
        <v>43</v>
      </c>
      <c r="C2" s="240" t="s">
        <v>44</v>
      </c>
      <c r="D2" s="241"/>
      <c r="E2" s="241"/>
      <c r="F2" s="241"/>
      <c r="G2" s="242"/>
      <c r="AG2" t="s">
        <v>143</v>
      </c>
    </row>
    <row r="3" spans="1:60" ht="25.05" customHeight="1" x14ac:dyDescent="0.25">
      <c r="A3" s="139" t="s">
        <v>9</v>
      </c>
      <c r="B3" s="49" t="s">
        <v>59</v>
      </c>
      <c r="C3" s="240" t="s">
        <v>29</v>
      </c>
      <c r="D3" s="241"/>
      <c r="E3" s="241"/>
      <c r="F3" s="241"/>
      <c r="G3" s="242"/>
      <c r="AC3" s="121" t="s">
        <v>143</v>
      </c>
      <c r="AG3" t="s">
        <v>144</v>
      </c>
    </row>
    <row r="4" spans="1:60" ht="25.05" customHeight="1" x14ac:dyDescent="0.25">
      <c r="A4" s="140" t="s">
        <v>10</v>
      </c>
      <c r="B4" s="141" t="s">
        <v>60</v>
      </c>
      <c r="C4" s="243" t="s">
        <v>61</v>
      </c>
      <c r="D4" s="244"/>
      <c r="E4" s="244"/>
      <c r="F4" s="244"/>
      <c r="G4" s="245"/>
      <c r="AG4" t="s">
        <v>145</v>
      </c>
    </row>
    <row r="5" spans="1:60" x14ac:dyDescent="0.25">
      <c r="D5" s="10"/>
    </row>
    <row r="6" spans="1:60" ht="39.6" x14ac:dyDescent="0.25">
      <c r="A6" s="143" t="s">
        <v>146</v>
      </c>
      <c r="B6" s="145" t="s">
        <v>147</v>
      </c>
      <c r="C6" s="145" t="s">
        <v>148</v>
      </c>
      <c r="D6" s="144" t="s">
        <v>149</v>
      </c>
      <c r="E6" s="143" t="s">
        <v>150</v>
      </c>
      <c r="F6" s="142" t="s">
        <v>151</v>
      </c>
      <c r="G6" s="143" t="s">
        <v>31</v>
      </c>
      <c r="H6" s="146" t="s">
        <v>32</v>
      </c>
      <c r="I6" s="146" t="s">
        <v>152</v>
      </c>
      <c r="J6" s="146" t="s">
        <v>33</v>
      </c>
      <c r="K6" s="146" t="s">
        <v>153</v>
      </c>
      <c r="L6" s="146" t="s">
        <v>154</v>
      </c>
      <c r="M6" s="146" t="s">
        <v>155</v>
      </c>
      <c r="N6" s="146" t="s">
        <v>156</v>
      </c>
      <c r="O6" s="146" t="s">
        <v>157</v>
      </c>
      <c r="P6" s="146" t="s">
        <v>158</v>
      </c>
      <c r="Q6" s="146" t="s">
        <v>159</v>
      </c>
      <c r="R6" s="146" t="s">
        <v>160</v>
      </c>
      <c r="S6" s="146" t="s">
        <v>161</v>
      </c>
      <c r="T6" s="146" t="s">
        <v>162</v>
      </c>
      <c r="U6" s="146" t="s">
        <v>163</v>
      </c>
      <c r="V6" s="146" t="s">
        <v>164</v>
      </c>
      <c r="W6" s="146" t="s">
        <v>165</v>
      </c>
      <c r="X6" s="146" t="s">
        <v>166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60" x14ac:dyDescent="0.25">
      <c r="A8" s="156" t="s">
        <v>167</v>
      </c>
      <c r="B8" s="157" t="s">
        <v>59</v>
      </c>
      <c r="C8" s="175" t="s">
        <v>29</v>
      </c>
      <c r="D8" s="158"/>
      <c r="E8" s="159"/>
      <c r="F8" s="160"/>
      <c r="G8" s="161">
        <f>SUMIF(AG9:AG9,"&lt;&gt;NOR",G9:G9)</f>
        <v>0</v>
      </c>
      <c r="H8" s="155"/>
      <c r="I8" s="155">
        <f>SUM(I9:I9)</f>
        <v>26666.67</v>
      </c>
      <c r="J8" s="155"/>
      <c r="K8" s="155">
        <f>SUM(K9:K9)</f>
        <v>13333.33</v>
      </c>
      <c r="L8" s="155"/>
      <c r="M8" s="155">
        <f>SUM(M9:M9)</f>
        <v>0</v>
      </c>
      <c r="N8" s="155"/>
      <c r="O8" s="155">
        <f>SUM(O9:O9)</f>
        <v>0</v>
      </c>
      <c r="P8" s="155"/>
      <c r="Q8" s="155">
        <f>SUM(Q9:Q9)</f>
        <v>0</v>
      </c>
      <c r="R8" s="155"/>
      <c r="S8" s="155"/>
      <c r="T8" s="155"/>
      <c r="U8" s="155"/>
      <c r="V8" s="155">
        <f>SUM(V9:V9)</f>
        <v>0</v>
      </c>
      <c r="W8" s="155"/>
      <c r="X8" s="155"/>
      <c r="AG8" t="s">
        <v>168</v>
      </c>
    </row>
    <row r="9" spans="1:60" ht="20.399999999999999" outlineLevel="1" x14ac:dyDescent="0.25">
      <c r="A9" s="162">
        <v>1</v>
      </c>
      <c r="B9" s="163" t="s">
        <v>700</v>
      </c>
      <c r="C9" s="176" t="s">
        <v>701</v>
      </c>
      <c r="D9" s="164" t="s">
        <v>462</v>
      </c>
      <c r="E9" s="165">
        <v>1</v>
      </c>
      <c r="F9" s="166"/>
      <c r="G9" s="167">
        <f>ROUND(E9*F9,2)</f>
        <v>0</v>
      </c>
      <c r="H9" s="152">
        <v>26666.67</v>
      </c>
      <c r="I9" s="152">
        <f>ROUND(E9*H9,2)</f>
        <v>26666.67</v>
      </c>
      <c r="J9" s="152">
        <v>13333.33</v>
      </c>
      <c r="K9" s="152">
        <f>ROUND(E9*J9,2)</f>
        <v>13333.33</v>
      </c>
      <c r="L9" s="152">
        <v>15</v>
      </c>
      <c r="M9" s="152">
        <f>G9*(1+L9/100)</f>
        <v>0</v>
      </c>
      <c r="N9" s="152">
        <v>0</v>
      </c>
      <c r="O9" s="152">
        <f>ROUND(E9*N9,2)</f>
        <v>0</v>
      </c>
      <c r="P9" s="152">
        <v>0</v>
      </c>
      <c r="Q9" s="152">
        <f>ROUND(E9*P9,2)</f>
        <v>0</v>
      </c>
      <c r="R9" s="152"/>
      <c r="S9" s="152" t="s">
        <v>234</v>
      </c>
      <c r="T9" s="152" t="s">
        <v>235</v>
      </c>
      <c r="U9" s="152">
        <v>0</v>
      </c>
      <c r="V9" s="152">
        <f>ROUND(E9*U9,2)</f>
        <v>0</v>
      </c>
      <c r="W9" s="152"/>
      <c r="X9" s="152" t="s">
        <v>174</v>
      </c>
      <c r="Y9" s="147"/>
      <c r="Z9" s="147"/>
      <c r="AA9" s="147"/>
      <c r="AB9" s="147"/>
      <c r="AC9" s="147"/>
      <c r="AD9" s="147"/>
      <c r="AE9" s="147"/>
      <c r="AF9" s="147"/>
      <c r="AG9" s="147" t="s">
        <v>175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x14ac:dyDescent="0.25">
      <c r="A10" s="3"/>
      <c r="B10" s="4"/>
      <c r="C10" s="179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E10">
        <v>15</v>
      </c>
      <c r="AF10">
        <v>21</v>
      </c>
      <c r="AG10" t="s">
        <v>154</v>
      </c>
    </row>
    <row r="11" spans="1:60" x14ac:dyDescent="0.25">
      <c r="C11" s="180"/>
      <c r="D11" s="10"/>
      <c r="AG11" t="s">
        <v>308</v>
      </c>
    </row>
    <row r="12" spans="1:60" x14ac:dyDescent="0.25">
      <c r="D12" s="10"/>
    </row>
    <row r="13" spans="1:60" x14ac:dyDescent="0.25">
      <c r="D13" s="10"/>
    </row>
    <row r="14" spans="1:60" x14ac:dyDescent="0.25">
      <c r="D14" s="10"/>
    </row>
    <row r="15" spans="1:60" x14ac:dyDescent="0.25">
      <c r="D15" s="10"/>
    </row>
    <row r="16" spans="1:60" x14ac:dyDescent="0.25">
      <c r="D16" s="10"/>
    </row>
    <row r="17" spans="4:4" x14ac:dyDescent="0.25">
      <c r="D17" s="10"/>
    </row>
    <row r="18" spans="4:4" x14ac:dyDescent="0.25">
      <c r="D18" s="10"/>
    </row>
    <row r="19" spans="4:4" x14ac:dyDescent="0.25">
      <c r="D19" s="10"/>
    </row>
    <row r="20" spans="4:4" x14ac:dyDescent="0.25">
      <c r="D20" s="10"/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  <row r="27" spans="4:4" x14ac:dyDescent="0.25">
      <c r="D27" s="10"/>
    </row>
    <row r="28" spans="4:4" x14ac:dyDescent="0.25">
      <c r="D28" s="10"/>
    </row>
    <row r="29" spans="4:4" x14ac:dyDescent="0.25">
      <c r="D29" s="10"/>
    </row>
    <row r="30" spans="4:4" x14ac:dyDescent="0.25">
      <c r="D30" s="10"/>
    </row>
    <row r="31" spans="4:4" x14ac:dyDescent="0.25">
      <c r="D31" s="10"/>
    </row>
    <row r="32" spans="4:4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  <row r="41" spans="4:4" x14ac:dyDescent="0.25">
      <c r="D41" s="10"/>
    </row>
    <row r="42" spans="4:4" x14ac:dyDescent="0.25">
      <c r="D42" s="10"/>
    </row>
    <row r="43" spans="4:4" x14ac:dyDescent="0.25">
      <c r="D43" s="10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48" spans="4:4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I01 1 Pol</vt:lpstr>
      <vt:lpstr>N01 1 Pol</vt:lpstr>
      <vt:lpstr>VN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'I01 1 Pol'!Názvy_tisku</vt:lpstr>
      <vt:lpstr>'N01 1 Pol'!Názvy_tisku</vt:lpstr>
      <vt:lpstr>'VN 2 Pol'!Názvy_tisku</vt:lpstr>
      <vt:lpstr>oadresa</vt:lpstr>
      <vt:lpstr>Stavba!Objednatel</vt:lpstr>
      <vt:lpstr>Stavba!Objekt</vt:lpstr>
      <vt:lpstr>'I01 1 Pol'!Oblast_tisku</vt:lpstr>
      <vt:lpstr>'N01 1 Pol'!Oblast_tisku</vt:lpstr>
      <vt:lpstr>Stavba!Oblast_tisku</vt:lpstr>
      <vt:lpstr>'VN 2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Fanta</dc:creator>
  <cp:lastModifiedBy>Václav Peloušek</cp:lastModifiedBy>
  <cp:lastPrinted>2019-03-19T12:27:02Z</cp:lastPrinted>
  <dcterms:created xsi:type="dcterms:W3CDTF">2009-04-08T07:15:50Z</dcterms:created>
  <dcterms:modified xsi:type="dcterms:W3CDTF">2021-03-09T16:01:45Z</dcterms:modified>
</cp:coreProperties>
</file>