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tur\AppData\Local\Microsoft\Windows\INetCache\Content.Outlook\P8J0L9H6\"/>
    </mc:Choice>
  </mc:AlternateContent>
  <xr:revisionPtr revIDLastSave="0" documentId="13_ncr:1_{27B30C89-15A5-4C36-83DD-BB7CF0BFC86C}" xr6:coauthVersionLast="45" xr6:coauthVersionMax="45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Pol'!$A$1:$X$124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113" i="12" l="1"/>
  <c r="BA102" i="12"/>
  <c r="BA79" i="12"/>
  <c r="BA76" i="12"/>
  <c r="BA60" i="12"/>
  <c r="G9" i="12"/>
  <c r="I9" i="12"/>
  <c r="I8" i="12" s="1"/>
  <c r="K9" i="12"/>
  <c r="K8" i="12" s="1"/>
  <c r="M9" i="12"/>
  <c r="O9" i="12"/>
  <c r="O8" i="12" s="1"/>
  <c r="Q9" i="12"/>
  <c r="Q8" i="12" s="1"/>
  <c r="V9" i="12"/>
  <c r="V8" i="12" s="1"/>
  <c r="G12" i="12"/>
  <c r="M12" i="12" s="1"/>
  <c r="I12" i="12"/>
  <c r="K12" i="12"/>
  <c r="O12" i="12"/>
  <c r="Q12" i="12"/>
  <c r="V12" i="12"/>
  <c r="G14" i="12"/>
  <c r="I14" i="12"/>
  <c r="K14" i="12"/>
  <c r="M14" i="12"/>
  <c r="O14" i="12"/>
  <c r="Q14" i="12"/>
  <c r="V14" i="12"/>
  <c r="G16" i="12"/>
  <c r="M16" i="12" s="1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5" i="12"/>
  <c r="M25" i="12" s="1"/>
  <c r="I25" i="12"/>
  <c r="K25" i="12"/>
  <c r="O25" i="12"/>
  <c r="Q25" i="12"/>
  <c r="V25" i="12"/>
  <c r="G27" i="12"/>
  <c r="M27" i="12" s="1"/>
  <c r="I27" i="12"/>
  <c r="I26" i="12" s="1"/>
  <c r="K27" i="12"/>
  <c r="O27" i="12"/>
  <c r="O26" i="12" s="1"/>
  <c r="Q27" i="12"/>
  <c r="Q26" i="12" s="1"/>
  <c r="V27" i="12"/>
  <c r="G29" i="12"/>
  <c r="M29" i="12" s="1"/>
  <c r="I29" i="12"/>
  <c r="K29" i="12"/>
  <c r="O29" i="12"/>
  <c r="Q29" i="12"/>
  <c r="V29" i="12"/>
  <c r="V26" i="12" s="1"/>
  <c r="G32" i="12"/>
  <c r="M32" i="12" s="1"/>
  <c r="I32" i="12"/>
  <c r="K32" i="12"/>
  <c r="O32" i="12"/>
  <c r="Q32" i="12"/>
  <c r="V32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8" i="12"/>
  <c r="M38" i="12" s="1"/>
  <c r="I38" i="12"/>
  <c r="K38" i="12"/>
  <c r="O38" i="12"/>
  <c r="Q38" i="12"/>
  <c r="V38" i="12"/>
  <c r="G40" i="12"/>
  <c r="M40" i="12" s="1"/>
  <c r="I40" i="12"/>
  <c r="K40" i="12"/>
  <c r="O40" i="12"/>
  <c r="Q40" i="12"/>
  <c r="V40" i="12"/>
  <c r="G42" i="12"/>
  <c r="M42" i="12" s="1"/>
  <c r="I42" i="12"/>
  <c r="K42" i="12"/>
  <c r="K26" i="12" s="1"/>
  <c r="O42" i="12"/>
  <c r="Q42" i="12"/>
  <c r="V42" i="12"/>
  <c r="G44" i="12"/>
  <c r="I44" i="12"/>
  <c r="K44" i="12"/>
  <c r="M44" i="12"/>
  <c r="O44" i="12"/>
  <c r="Q44" i="12"/>
  <c r="V44" i="12"/>
  <c r="G46" i="12"/>
  <c r="M46" i="12" s="1"/>
  <c r="I46" i="12"/>
  <c r="K46" i="12"/>
  <c r="O46" i="12"/>
  <c r="Q46" i="12"/>
  <c r="V46" i="12"/>
  <c r="G47" i="12"/>
  <c r="I47" i="12"/>
  <c r="K47" i="12"/>
  <c r="M47" i="12"/>
  <c r="O47" i="12"/>
  <c r="Q47" i="12"/>
  <c r="V47" i="12"/>
  <c r="G49" i="12"/>
  <c r="M49" i="12" s="1"/>
  <c r="I49" i="12"/>
  <c r="K49" i="12"/>
  <c r="O49" i="12"/>
  <c r="Q49" i="12"/>
  <c r="V49" i="12"/>
  <c r="G51" i="12"/>
  <c r="M51" i="12" s="1"/>
  <c r="I51" i="12"/>
  <c r="K51" i="12"/>
  <c r="O51" i="12"/>
  <c r="Q51" i="12"/>
  <c r="V51" i="12"/>
  <c r="G53" i="12"/>
  <c r="M53" i="12" s="1"/>
  <c r="I53" i="12"/>
  <c r="K53" i="12"/>
  <c r="O53" i="12"/>
  <c r="Q53" i="12"/>
  <c r="V53" i="12"/>
  <c r="G55" i="12"/>
  <c r="G54" i="12" s="1"/>
  <c r="I55" i="12"/>
  <c r="K55" i="12"/>
  <c r="K54" i="12" s="1"/>
  <c r="O55" i="12"/>
  <c r="O54" i="12" s="1"/>
  <c r="Q55" i="12"/>
  <c r="V55" i="12"/>
  <c r="V54" i="12" s="1"/>
  <c r="G57" i="12"/>
  <c r="M57" i="12" s="1"/>
  <c r="I57" i="12"/>
  <c r="K57" i="12"/>
  <c r="O57" i="12"/>
  <c r="Q57" i="12"/>
  <c r="Q54" i="12" s="1"/>
  <c r="V57" i="12"/>
  <c r="G59" i="12"/>
  <c r="M59" i="12" s="1"/>
  <c r="I59" i="12"/>
  <c r="K59" i="12"/>
  <c r="O59" i="12"/>
  <c r="Q59" i="12"/>
  <c r="V59" i="12"/>
  <c r="G62" i="12"/>
  <c r="M62" i="12" s="1"/>
  <c r="I62" i="12"/>
  <c r="K62" i="12"/>
  <c r="O62" i="12"/>
  <c r="Q62" i="12"/>
  <c r="V62" i="12"/>
  <c r="G64" i="12"/>
  <c r="M64" i="12" s="1"/>
  <c r="I64" i="12"/>
  <c r="K64" i="12"/>
  <c r="O64" i="12"/>
  <c r="Q64" i="12"/>
  <c r="V64" i="12"/>
  <c r="G67" i="12"/>
  <c r="I67" i="12"/>
  <c r="K67" i="12"/>
  <c r="M67" i="12"/>
  <c r="O67" i="12"/>
  <c r="Q67" i="12"/>
  <c r="V67" i="12"/>
  <c r="G70" i="12"/>
  <c r="M70" i="12" s="1"/>
  <c r="I70" i="12"/>
  <c r="K70" i="12"/>
  <c r="O70" i="12"/>
  <c r="Q70" i="12"/>
  <c r="V70" i="12"/>
  <c r="G73" i="12"/>
  <c r="M73" i="12" s="1"/>
  <c r="I73" i="12"/>
  <c r="I54" i="12" s="1"/>
  <c r="K73" i="12"/>
  <c r="O73" i="12"/>
  <c r="Q73" i="12"/>
  <c r="V73" i="12"/>
  <c r="G75" i="12"/>
  <c r="M75" i="12" s="1"/>
  <c r="I75" i="12"/>
  <c r="K75" i="12"/>
  <c r="O75" i="12"/>
  <c r="Q75" i="12"/>
  <c r="V75" i="12"/>
  <c r="G78" i="12"/>
  <c r="I78" i="12"/>
  <c r="K78" i="12"/>
  <c r="M78" i="12"/>
  <c r="O78" i="12"/>
  <c r="Q78" i="12"/>
  <c r="V78" i="12"/>
  <c r="G81" i="12"/>
  <c r="M81" i="12" s="1"/>
  <c r="I81" i="12"/>
  <c r="K81" i="12"/>
  <c r="O81" i="12"/>
  <c r="Q81" i="12"/>
  <c r="V81" i="12"/>
  <c r="G84" i="12"/>
  <c r="M84" i="12" s="1"/>
  <c r="I84" i="12"/>
  <c r="K84" i="12"/>
  <c r="O84" i="12"/>
  <c r="Q84" i="12"/>
  <c r="V84" i="12"/>
  <c r="G87" i="12"/>
  <c r="M87" i="12" s="1"/>
  <c r="I87" i="12"/>
  <c r="K87" i="12"/>
  <c r="O87" i="12"/>
  <c r="Q87" i="12"/>
  <c r="V87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I92" i="12"/>
  <c r="Q92" i="12"/>
  <c r="G93" i="12"/>
  <c r="G92" i="12" s="1"/>
  <c r="I93" i="12"/>
  <c r="K93" i="12"/>
  <c r="K92" i="12" s="1"/>
  <c r="O93" i="12"/>
  <c r="O92" i="12" s="1"/>
  <c r="Q93" i="12"/>
  <c r="V93" i="12"/>
  <c r="V92" i="12" s="1"/>
  <c r="G96" i="12"/>
  <c r="M96" i="12" s="1"/>
  <c r="I96" i="12"/>
  <c r="K96" i="12"/>
  <c r="K95" i="12" s="1"/>
  <c r="O96" i="12"/>
  <c r="O95" i="12" s="1"/>
  <c r="Q96" i="12"/>
  <c r="V96" i="12"/>
  <c r="V95" i="12" s="1"/>
  <c r="G97" i="12"/>
  <c r="M97" i="12" s="1"/>
  <c r="I97" i="12"/>
  <c r="K97" i="12"/>
  <c r="O97" i="12"/>
  <c r="Q97" i="12"/>
  <c r="Q95" i="12" s="1"/>
  <c r="V97" i="12"/>
  <c r="G98" i="12"/>
  <c r="M98" i="12" s="1"/>
  <c r="I98" i="12"/>
  <c r="K98" i="12"/>
  <c r="O98" i="12"/>
  <c r="Q98" i="12"/>
  <c r="V98" i="12"/>
  <c r="G99" i="12"/>
  <c r="I99" i="12"/>
  <c r="K99" i="12"/>
  <c r="M99" i="12"/>
  <c r="O99" i="12"/>
  <c r="Q99" i="12"/>
  <c r="V99" i="12"/>
  <c r="G104" i="12"/>
  <c r="M104" i="12" s="1"/>
  <c r="I104" i="12"/>
  <c r="K104" i="12"/>
  <c r="O104" i="12"/>
  <c r="Q104" i="12"/>
  <c r="V104" i="12"/>
  <c r="G105" i="12"/>
  <c r="M105" i="12" s="1"/>
  <c r="I105" i="12"/>
  <c r="I95" i="12" s="1"/>
  <c r="K105" i="12"/>
  <c r="O105" i="12"/>
  <c r="Q105" i="12"/>
  <c r="V105" i="12"/>
  <c r="G107" i="12"/>
  <c r="K107" i="12"/>
  <c r="G108" i="12"/>
  <c r="M108" i="12" s="1"/>
  <c r="I108" i="12"/>
  <c r="I107" i="12" s="1"/>
  <c r="K108" i="12"/>
  <c r="O108" i="12"/>
  <c r="Q108" i="12"/>
  <c r="Q107" i="12" s="1"/>
  <c r="V108" i="12"/>
  <c r="G110" i="12"/>
  <c r="M110" i="12" s="1"/>
  <c r="I110" i="12"/>
  <c r="K110" i="12"/>
  <c r="O110" i="12"/>
  <c r="O107" i="12" s="1"/>
  <c r="Q110" i="12"/>
  <c r="V110" i="12"/>
  <c r="V107" i="12" s="1"/>
  <c r="G112" i="12"/>
  <c r="M112" i="12" s="1"/>
  <c r="I112" i="12"/>
  <c r="K112" i="12"/>
  <c r="O112" i="12"/>
  <c r="Q112" i="12"/>
  <c r="V112" i="12"/>
  <c r="G114" i="12"/>
  <c r="O114" i="12"/>
  <c r="Q114" i="12"/>
  <c r="V114" i="12"/>
  <c r="G115" i="12"/>
  <c r="M115" i="12" s="1"/>
  <c r="I115" i="12"/>
  <c r="I114" i="12" s="1"/>
  <c r="K115" i="12"/>
  <c r="K114" i="12" s="1"/>
  <c r="O115" i="12"/>
  <c r="Q115" i="12"/>
  <c r="V115" i="12"/>
  <c r="G119" i="12"/>
  <c r="M119" i="12" s="1"/>
  <c r="I119" i="12"/>
  <c r="K119" i="12"/>
  <c r="O119" i="12"/>
  <c r="Q119" i="12"/>
  <c r="V119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I56" i="1"/>
  <c r="J52" i="1" s="1"/>
  <c r="F42" i="1"/>
  <c r="G42" i="1"/>
  <c r="H42" i="1"/>
  <c r="I42" i="1"/>
  <c r="J41" i="1" s="1"/>
  <c r="J39" i="1"/>
  <c r="J42" i="1" s="1"/>
  <c r="J53" i="1" l="1"/>
  <c r="J54" i="1"/>
  <c r="J50" i="1"/>
  <c r="J49" i="1"/>
  <c r="J51" i="1"/>
  <c r="J55" i="1"/>
  <c r="M107" i="12"/>
  <c r="M95" i="12"/>
  <c r="M26" i="12"/>
  <c r="M114" i="12"/>
  <c r="M8" i="12"/>
  <c r="M93" i="12"/>
  <c r="M92" i="12" s="1"/>
  <c r="M55" i="12"/>
  <c r="M54" i="12" s="1"/>
  <c r="G8" i="12"/>
  <c r="G26" i="12"/>
  <c r="G95" i="12"/>
  <c r="J40" i="1"/>
  <c r="I21" i="1"/>
  <c r="J28" i="1"/>
  <c r="J26" i="1"/>
  <c r="G38" i="1"/>
  <c r="F38" i="1"/>
  <c r="J23" i="1"/>
  <c r="J24" i="1"/>
  <c r="J25" i="1"/>
  <c r="J27" i="1"/>
  <c r="E24" i="1"/>
  <c r="E26" i="1"/>
  <c r="J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</authors>
  <commentList>
    <comment ref="S6" authorId="0" shapeId="0" xr:uid="{A52347FF-025B-4DF7-BBD4-7DFAE3CDB08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129A91C3-1EAC-4386-8EB5-2B4FE51EAEE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<sst xmlns="http://schemas.openxmlformats.org/spreadsheetml/2006/main" count="643" uniqueCount="266">
  <si>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</si>
  <si>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</si>
  <si>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</si>
  <si>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</si>
  <si>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</si>
  <si>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</si>
  <si>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</si>
  <si>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</si>
  <si>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</si>
  <si>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</si>
  <si>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</si>
  <si>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</si>
  <si>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</si>
  <si>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</si>
  <si>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</si>
  <si>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</si>
  <si>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</si>
  <si>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</si>
  <si>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</si>
  <si>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</si>
  <si>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</si>
  <si>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</si>
  <si>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</si>
  <si>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</si>
  <si>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</si>
  <si>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</si>
  <si>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</si>
  <si>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</si>
  <si>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</si>
  <si>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</si>
  <si>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</si>
  <si>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</si>
  <si>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</si>
  <si>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</si>
  <si>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</si>
  <si>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</si>
  <si>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</si>
  <si>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</si>
  <si>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</si>
  <si>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</si>
  <si>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</si>
  <si>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</si>
  <si>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</si>
  <si>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</si>
  <si>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 xml:space="preserve">STAVEBNÍ ČÁST </t>
  </si>
  <si>
    <t>KÚ VIŠŇOVÉ, PARCEL. Č. ST. 295</t>
  </si>
  <si>
    <t>Objekt:</t>
  </si>
  <si>
    <t>Rozpočet:</t>
  </si>
  <si>
    <t>03032020</t>
  </si>
  <si>
    <t xml:space="preserve">UDRŽOVACÍ PRÁCE NA ZASTŘEŠENÍ ZÁKLADNÍ A MATEŘSKÉ ŠKOLY VE VIŠŇOVÉ </t>
  </si>
  <si>
    <t>Stavba</t>
  </si>
  <si>
    <t>Celkem za stavbu</t>
  </si>
  <si>
    <t>CZK</t>
  </si>
  <si>
    <t>Rekapitulace dílů</t>
  </si>
  <si>
    <t>Typ dílu</t>
  </si>
  <si>
    <t>762</t>
  </si>
  <si>
    <t>Konstrukce tesařské</t>
  </si>
  <si>
    <t>764</t>
  </si>
  <si>
    <t>Konstrukce klempířské</t>
  </si>
  <si>
    <t>765</t>
  </si>
  <si>
    <t>Krytiny tvrdé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</si>
  <si>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</si>
  <si>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</si>
  <si>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</si>
  <si>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</si>
  <si>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</si>
  <si>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</si>
  <si>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</si>
  <si>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</si>
  <si>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</si>
  <si>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</si>
  <si>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</si>
  <si>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</si>
  <si>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</si>
  <si>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</si>
  <si>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</si>
  <si>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</si>
  <si>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</si>
  <si>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</si>
  <si>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</si>
  <si>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</si>
  <si>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</si>
  <si>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</si>
  <si>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</si>
  <si>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</si>
  <si>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</si>
  <si>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</si>
  <si>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</si>
  <si>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</si>
  <si>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</si>
  <si>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</si>
  <si>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</si>
  <si>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</si>
  <si>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</si>
  <si>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</si>
  <si>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762331923R00</t>
  </si>
  <si>
    <t>Vyřezání části střešní vazby do 224 cm2,do dl.8 m</t>
  </si>
  <si>
    <t>m</t>
  </si>
  <si>
    <t>RTS 20/ I</t>
  </si>
  <si>
    <t>Práce</t>
  </si>
  <si>
    <t>POL1_</t>
  </si>
  <si>
    <t>dle výkresu nového stavu : 11*7,7+5,3*2+6,0+5,0+3,0+7,8+5,0+1,7*6+3*7,7+4,2+3,5</t>
  </si>
  <si>
    <t>VV</t>
  </si>
  <si>
    <t>+odhad poškozených prvků, které nemohly být určeny při průzkumu z důvodu stávající střešní krytiny : 220,0</t>
  </si>
  <si>
    <t>762332933R00</t>
  </si>
  <si>
    <t>Doplnění střešní vazby z hranolů do 288 cm2 vč.dodávky impreg. řeziva  vč. spojovacích prvků</t>
  </si>
  <si>
    <t>Odkaz na mn. položky pořadí 1 : 383,10000</t>
  </si>
  <si>
    <t>762342202RT4</t>
  </si>
  <si>
    <t>Montáž laťování střech, vzdálenost latí do 22 cm včetně dodávky řeziva, latě 4/6 cm</t>
  </si>
  <si>
    <t>m2</t>
  </si>
  <si>
    <t>950,0</t>
  </si>
  <si>
    <t>762342811R00</t>
  </si>
  <si>
    <t>Demontáž laťování střech, rozteč latí do 22 cm</t>
  </si>
  <si>
    <t>762354312R00</t>
  </si>
  <si>
    <t>Montáž střešních vikýřů volské oko pl. nad 0,5 m2</t>
  </si>
  <si>
    <t>kus</t>
  </si>
  <si>
    <t>4</t>
  </si>
  <si>
    <t>762354804R00</t>
  </si>
  <si>
    <t>Demontáž střeš.vikýřů, sklon střechy nad 15°</t>
  </si>
  <si>
    <t>722904521R00</t>
  </si>
  <si>
    <t>Ruční očištění ocelovými kartáči stáv. dřev. prvků které budou ponechány</t>
  </si>
  <si>
    <t>kpl</t>
  </si>
  <si>
    <t>Vlastní</t>
  </si>
  <si>
    <t>Indiv</t>
  </si>
  <si>
    <t>762342295RT4</t>
  </si>
  <si>
    <t>Montáž kontralatí včetně dodávky latí 6/6 cm</t>
  </si>
  <si>
    <t>998762102R00</t>
  </si>
  <si>
    <t>Přesun hmot pro tesařské konstrukce, výšky do 12 m</t>
  </si>
  <si>
    <t>t</t>
  </si>
  <si>
    <t>Přesun hmot</t>
  </si>
  <si>
    <t>POL7_</t>
  </si>
  <si>
    <t>764392260R00</t>
  </si>
  <si>
    <t>Úžlabí z Pz plechu, rš 750 mm</t>
  </si>
  <si>
    <t>30,0</t>
  </si>
  <si>
    <t>764778113R00</t>
  </si>
  <si>
    <t>Žlab podokapní půlkruhový, RŠ 333 mm</t>
  </si>
  <si>
    <t>včetně háků a čela.</t>
  </si>
  <si>
    <t>POP</t>
  </si>
  <si>
    <t>150,0</t>
  </si>
  <si>
    <t>764778107R00</t>
  </si>
  <si>
    <t>Kotlík žlabový kulatý, žlab 333 mm, D 120mm</t>
  </si>
  <si>
    <t>6</t>
  </si>
  <si>
    <t>764322841R00</t>
  </si>
  <si>
    <t>Demontáž oplechování okapů, TK, rš 500 mm, do 45°</t>
  </si>
  <si>
    <t>764351837R00</t>
  </si>
  <si>
    <t>Demontáž háků, sklon do 45°</t>
  </si>
  <si>
    <t>764352811R00</t>
  </si>
  <si>
    <t>Demontáž žlabů půlkruh. rovných, rš 330 mm, do 45°</t>
  </si>
  <si>
    <t>764359811R00</t>
  </si>
  <si>
    <t>Demontáž kotlíku kónického, sklon do 45°</t>
  </si>
  <si>
    <t>764362811R00</t>
  </si>
  <si>
    <t>Demontáž střešního okna, hladká krytina, do 45°</t>
  </si>
  <si>
    <t>volské oko : 4</t>
  </si>
  <si>
    <t>764392841R00</t>
  </si>
  <si>
    <t>Demontáž úžlabí, rš 500 mm, sklon do 45°</t>
  </si>
  <si>
    <t>7640001</t>
  </si>
  <si>
    <t xml:space="preserve">Skleněná výplň volského oka, jednoduché sklo </t>
  </si>
  <si>
    <t xml:space="preserve">ks    </t>
  </si>
  <si>
    <t>76412200199R00</t>
  </si>
  <si>
    <t>Montáž výlezů na střechu</t>
  </si>
  <si>
    <t>764430229R00</t>
  </si>
  <si>
    <t>Oplechování zdí + ost. střeš. prvků z Pz plechu, rš 330 mm</t>
  </si>
  <si>
    <t>40,0</t>
  </si>
  <si>
    <t>59160899.A0R</t>
  </si>
  <si>
    <t>Výlez na střechu 600 x 900 mm červený</t>
  </si>
  <si>
    <t>Specifikace</t>
  </si>
  <si>
    <t>POL3_</t>
  </si>
  <si>
    <t>998764102R00</t>
  </si>
  <si>
    <t>Přesun hmot pro klempířské konstr., výšky do 12 m</t>
  </si>
  <si>
    <t>765311810R00</t>
  </si>
  <si>
    <t>Demontáž krytiny bobrovky na sucho, do suti</t>
  </si>
  <si>
    <t>765318861R00</t>
  </si>
  <si>
    <t>Demontáž krytiny z hřebenáčů, zvětr.malta, do suti</t>
  </si>
  <si>
    <t>120,0</t>
  </si>
  <si>
    <t>765311511RU1</t>
  </si>
  <si>
    <t>Krytina z bobrovek, střech jedn.,šupinová,na sucho režné tašky kulatý řez, vč. doplňkových tašek</t>
  </si>
  <si>
    <t>Dodávka a montáž základní tašky, poloviční, hřebenové a okapové ( kulatý řez tašky ) včetně pokrývačské malty.</t>
  </si>
  <si>
    <t>950</t>
  </si>
  <si>
    <t>765311529R00</t>
  </si>
  <si>
    <t>Krytina vikýře z bobrovek (volské oko)</t>
  </si>
  <si>
    <t>4*2,0</t>
  </si>
  <si>
    <t>765311551R00</t>
  </si>
  <si>
    <t>Zakončení štítových hran bobrovkou s ozubem</t>
  </si>
  <si>
    <t>Dodávka a montáž tašky okrajové včetně spojovacích prostředků.</t>
  </si>
  <si>
    <t>3,8*2</t>
  </si>
  <si>
    <t>765312473R00</t>
  </si>
  <si>
    <t>Mříž protisněhová 300x20cm, včetně držáků a spojek</t>
  </si>
  <si>
    <t>Dodávka a montáž protisněhové mříže včetně držáků a spojek.</t>
  </si>
  <si>
    <t>140/3</t>
  </si>
  <si>
    <t>765312596R00</t>
  </si>
  <si>
    <t>Mřížka ochranná větrací 100/5,5 cm jednoduchá</t>
  </si>
  <si>
    <t>Dodávka a montáž ochranné větrací mřížky.</t>
  </si>
  <si>
    <t>765319820R00</t>
  </si>
  <si>
    <t>Montáž střešní lávky</t>
  </si>
  <si>
    <t>3</t>
  </si>
  <si>
    <t>765311539R00</t>
  </si>
  <si>
    <t>Hřeben bobrovka, hřebenáč č.4, větr.pás hliník</t>
  </si>
  <si>
    <t>Dodávka a montáž hřebenáče větracího, ukončení hřebenáče spodní, větracího pásu, držáku hřebenové latě, hřebenové latě 80x40 mm. Včetně spojovacích prostředků.</t>
  </si>
  <si>
    <t>51,0+9,0</t>
  </si>
  <si>
    <t>765311548R00</t>
  </si>
  <si>
    <t>Nároží bobrovka, hřebenáči č.4 nos. do malty</t>
  </si>
  <si>
    <t>Dodávka a montáž hřebenáče nosového, ukončení hřebenáče spodní, držáku latě nároží, nárožní latě 80x40 mm včetně spojovacích prostředků a pokrývačské malty.</t>
  </si>
  <si>
    <t>60,0</t>
  </si>
  <si>
    <t>765331661R00</t>
  </si>
  <si>
    <t>Větrací mřížka šířky 52 mm,tašky drážkové,bobrovky</t>
  </si>
  <si>
    <t>765799310RL3</t>
  </si>
  <si>
    <t>Montáž fólie na krokve přibitím podstřešní difúzní fólie Tyvek Solid</t>
  </si>
  <si>
    <t>Dodávka a montáž fólie, spojovací pásky včetně spojovacích prostředků.</t>
  </si>
  <si>
    <t>553508999R</t>
  </si>
  <si>
    <t>Lávka střešní 2500x800 mm</t>
  </si>
  <si>
    <t>59660027R</t>
  </si>
  <si>
    <t>Bobrovka kulatý řez režná větrací 18x38 cm</t>
  </si>
  <si>
    <t>SPCM</t>
  </si>
  <si>
    <t>300</t>
  </si>
  <si>
    <t>998765102R00</t>
  </si>
  <si>
    <t>Přesun hmot pro krytiny tvrdé, výšky do 12 m</t>
  </si>
  <si>
    <t>650811151R00</t>
  </si>
  <si>
    <t>Demontáž jímací tyče na hřebenu střechy</t>
  </si>
  <si>
    <t>5</t>
  </si>
  <si>
    <t>979081121R00</t>
  </si>
  <si>
    <t>Příplatek k odvozu za každý další 1 km</t>
  </si>
  <si>
    <t>979990001R00</t>
  </si>
  <si>
    <t>Poplatek za skládku stavební suti</t>
  </si>
  <si>
    <t>979990161R00</t>
  </si>
  <si>
    <t>Poplatek za skládku suti - dřevo</t>
  </si>
  <si>
    <t>979086112R00</t>
  </si>
  <si>
    <t>Nakládání nebo překládání suti a vybouraných hmot</t>
  </si>
  <si>
    <t>Přesun suti</t>
  </si>
  <si>
    <t>POL8_</t>
  </si>
  <si>
    <t>Včetně:</t>
  </si>
  <si>
    <t>- při vodorovné dopravě po suchu : přepravy za ztížených provozních podmínek,</t>
  </si>
  <si>
    <t>- při vodorovné dopravě po vodě : vyložení na hromady na suchu nebo na přeložení na dopravní prostředek na suchu do 15 m vodorovně a současně do 4 m svisle,</t>
  </si>
  <si>
    <t>- při nakládání nebo překládání : dopravy do 15 m vodorovně a současně do 4 m svisle.</t>
  </si>
  <si>
    <t>979011311R00</t>
  </si>
  <si>
    <t>Svislá doprava suti a vybouraných hmot shozem</t>
  </si>
  <si>
    <t>979081111R00</t>
  </si>
  <si>
    <t>Odvoz suti a vybour. hmot na skládku do 1 km</t>
  </si>
  <si>
    <t>Včetně naložení na dopravní prostředek a složení na skládku, bez poplatku za skládku.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</si>
  <si>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</si>
  <si>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</si>
  <si>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</si>
  <si>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</si>
  <si>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</si>
  <si>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staveniště.</t>
  </si>
  <si>
    <t>005124010R</t>
  </si>
  <si>
    <t>Koordinační činnost</t>
  </si>
  <si>
    <t>Koordinace stavebních a technologických dodávek stavby.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</si>
  <si>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</si>
  <si>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</si>
  <si>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</si>
  <si>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741D31OA0</t>
  </si>
  <si>
    <t>Hromosvodový vodič ALMGSI na povrchu</t>
  </si>
  <si>
    <t xml:space="preserve">m     </t>
  </si>
  <si>
    <t>Agregovaná položka</t>
  </si>
  <si>
    <t>POL2_</t>
  </si>
  <si>
    <t>1. Položka obsahuje: : 70</t>
  </si>
  <si>
    <t xml:space="preserve"> – dělení, spojování : </t>
  </si>
  <si>
    <t xml:space="preserve"> – upevnění vč. veškerého příslušenství : </t>
  </si>
  <si>
    <t>741E11OA0</t>
  </si>
  <si>
    <t>Hromosvodová jímací tyč kovová včetně stojanu/držáku délky do 3 m</t>
  </si>
  <si>
    <t>O001</t>
  </si>
  <si>
    <t xml:space="preserve">Střešní záchytný bezpečnostní systém </t>
  </si>
  <si>
    <t>POL99_8</t>
  </si>
  <si>
    <t>O002</t>
  </si>
  <si>
    <t xml:space="preserve">Demontáž a zpetná montáž antén, satelitů, apod. 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</si>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</sst>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0" t="s">
        <v>41</v>
      </c>
      <c r="B2" s="180"/>
      <c r="C2" s="180"/>
      <c r="D2" s="180"/>
      <c r="E2" s="180"/>
      <c r="F2" s="180"/>
      <c r="G2" s="1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9"/>
  <sheetViews>
    <sheetView showGridLines="0" tabSelected="1" topLeftCell="B76" zoomScaleNormal="100" zoomScaleSheetLayoutView="75" workbookViewId="0">
      <selection activeCell="I56" sqref="I56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81" t="s">
        <v>4</v>
      </c>
      <c r="C1" s="182"/>
      <c r="D1" s="182"/>
      <c r="E1" s="182"/>
      <c r="F1" s="182"/>
      <c r="G1" s="182"/>
      <c r="H1" s="182"/>
      <c r="I1" s="182"/>
      <c r="J1" s="183"/>
    </row>
    <row r="2" spans="1:15" ht="36" customHeight="1" x14ac:dyDescent="0.2">
      <c r="A2" s="2"/>
      <c r="B2" s="77" t="s">
        <v>24</v>
      </c>
      <c r="C2" s="78"/>
      <c r="D2" s="79" t="s">
        <v>48</v>
      </c>
      <c r="E2" s="190" t="s">
        <v>49</v>
      </c>
      <c r="F2" s="191"/>
      <c r="G2" s="191"/>
      <c r="H2" s="191"/>
      <c r="I2" s="191"/>
      <c r="J2" s="192"/>
      <c r="O2" s="1"/>
    </row>
    <row r="3" spans="1:15" ht="27" customHeight="1" x14ac:dyDescent="0.2">
      <c r="A3" s="2"/>
      <c r="B3" s="80" t="s">
        <v>46</v>
      </c>
      <c r="C3" s="78"/>
      <c r="D3" s="81" t="s">
        <v>43</v>
      </c>
      <c r="E3" s="193" t="s">
        <v>45</v>
      </c>
      <c r="F3" s="194"/>
      <c r="G3" s="194"/>
      <c r="H3" s="194"/>
      <c r="I3" s="194"/>
      <c r="J3" s="195"/>
    </row>
    <row r="4" spans="1:15" ht="23.25" customHeight="1" x14ac:dyDescent="0.2">
      <c r="A4" s="76">
        <v>418</v>
      </c>
      <c r="B4" s="82" t="s">
        <v>47</v>
      </c>
      <c r="C4" s="83"/>
      <c r="D4" s="84" t="s">
        <v>43</v>
      </c>
      <c r="E4" s="203" t="s">
        <v>44</v>
      </c>
      <c r="F4" s="204"/>
      <c r="G4" s="204"/>
      <c r="H4" s="204"/>
      <c r="I4" s="204"/>
      <c r="J4" s="205"/>
    </row>
    <row r="5" spans="1:15" ht="24" customHeight="1" x14ac:dyDescent="0.2">
      <c r="A5" s="2"/>
      <c r="B5" s="31" t="s">
        <v>23</v>
      </c>
      <c r="D5" s="208"/>
      <c r="E5" s="209"/>
      <c r="F5" s="209"/>
      <c r="G5" s="209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10"/>
      <c r="E6" s="211"/>
      <c r="F6" s="211"/>
      <c r="G6" s="211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12"/>
      <c r="F7" s="213"/>
      <c r="G7" s="21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97"/>
      <c r="E11" s="197"/>
      <c r="F11" s="197"/>
      <c r="G11" s="197"/>
      <c r="H11" s="18" t="s">
        <v>42</v>
      </c>
      <c r="I11" s="22"/>
      <c r="J11" s="8"/>
    </row>
    <row r="12" spans="1:15" ht="15.75" customHeight="1" x14ac:dyDescent="0.2">
      <c r="A12" s="2"/>
      <c r="B12" s="28"/>
      <c r="C12" s="55"/>
      <c r="D12" s="202"/>
      <c r="E12" s="202"/>
      <c r="F12" s="202"/>
      <c r="G12" s="202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06"/>
      <c r="F13" s="207"/>
      <c r="G13" s="207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196"/>
      <c r="F15" s="196"/>
      <c r="G15" s="198"/>
      <c r="H15" s="198"/>
      <c r="I15" s="198" t="s">
        <v>31</v>
      </c>
      <c r="J15" s="199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87"/>
      <c r="F16" s="188"/>
      <c r="G16" s="187"/>
      <c r="H16" s="188"/>
      <c r="I16" s="187">
        <v>0</v>
      </c>
      <c r="J16" s="189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87"/>
      <c r="F17" s="188"/>
      <c r="G17" s="187"/>
      <c r="H17" s="188"/>
      <c r="I17" s="187">
        <v>0</v>
      </c>
      <c r="J17" s="189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87"/>
      <c r="F18" s="188"/>
      <c r="G18" s="187"/>
      <c r="H18" s="188"/>
      <c r="I18" s="187">
        <v>0</v>
      </c>
      <c r="J18" s="189"/>
    </row>
    <row r="19" spans="1:10" ht="23.25" customHeight="1" x14ac:dyDescent="0.2">
      <c r="A19" s="137" t="s">
        <v>66</v>
      </c>
      <c r="B19" s="38" t="s">
        <v>29</v>
      </c>
      <c r="C19" s="62"/>
      <c r="D19" s="63"/>
      <c r="E19" s="187"/>
      <c r="F19" s="188"/>
      <c r="G19" s="187"/>
      <c r="H19" s="188"/>
      <c r="I19" s="187">
        <v>0</v>
      </c>
      <c r="J19" s="189"/>
    </row>
    <row r="20" spans="1:10" ht="23.25" customHeight="1" x14ac:dyDescent="0.2">
      <c r="A20" s="137" t="s">
        <v>67</v>
      </c>
      <c r="B20" s="38" t="s">
        <v>30</v>
      </c>
      <c r="C20" s="62"/>
      <c r="D20" s="63"/>
      <c r="E20" s="187"/>
      <c r="F20" s="188"/>
      <c r="G20" s="187"/>
      <c r="H20" s="188"/>
      <c r="I20" s="187">
        <v>0</v>
      </c>
      <c r="J20" s="189"/>
    </row>
    <row r="21" spans="1:10" ht="23.25" customHeight="1" x14ac:dyDescent="0.2">
      <c r="A21" s="2"/>
      <c r="B21" s="48" t="s">
        <v>31</v>
      </c>
      <c r="C21" s="64"/>
      <c r="D21" s="65"/>
      <c r="E21" s="200"/>
      <c r="F21" s="201"/>
      <c r="G21" s="200"/>
      <c r="H21" s="201"/>
      <c r="I21" s="200">
        <f>SUM(I16:J20)</f>
        <v>0</v>
      </c>
      <c r="J21" s="21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217">
        <v>0</v>
      </c>
      <c r="H23" s="218"/>
      <c r="I23" s="218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15">
        <v>0</v>
      </c>
      <c r="H24" s="216"/>
      <c r="I24" s="216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17">
        <v>0</v>
      </c>
      <c r="H25" s="218"/>
      <c r="I25" s="218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84">
        <v>0</v>
      </c>
      <c r="H26" s="185"/>
      <c r="I26" s="185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186">
        <v>0</v>
      </c>
      <c r="H27" s="186"/>
      <c r="I27" s="186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25</v>
      </c>
      <c r="C28" s="112"/>
      <c r="D28" s="112"/>
      <c r="E28" s="113"/>
      <c r="F28" s="114"/>
      <c r="G28" s="220">
        <v>2543740.6</v>
      </c>
      <c r="H28" s="221"/>
      <c r="I28" s="221"/>
      <c r="J28" s="115" t="str">
        <f t="shared" si="0"/>
        <v>CZK</v>
      </c>
    </row>
    <row r="29" spans="1:10" ht="27.75" customHeight="1" thickBot="1" x14ac:dyDescent="0.25">
      <c r="A29" s="2"/>
      <c r="B29" s="111" t="s">
        <v>37</v>
      </c>
      <c r="C29" s="116"/>
      <c r="D29" s="116"/>
      <c r="E29" s="116"/>
      <c r="F29" s="117"/>
      <c r="G29" s="220">
        <v>0</v>
      </c>
      <c r="H29" s="220"/>
      <c r="I29" s="220"/>
      <c r="J29" s="118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22"/>
      <c r="E34" s="223"/>
      <c r="G34" s="224"/>
      <c r="H34" s="225"/>
      <c r="I34" s="225"/>
      <c r="J34" s="25"/>
    </row>
    <row r="35" spans="1:10" ht="12.75" customHeight="1" x14ac:dyDescent="0.2">
      <c r="A35" s="2"/>
      <c r="B35" s="2"/>
      <c r="D35" s="214" t="s">
        <v>2</v>
      </c>
      <c r="E35" s="21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50</v>
      </c>
      <c r="C39" s="226"/>
      <c r="D39" s="226"/>
      <c r="E39" s="226"/>
      <c r="F39" s="98">
        <v>0</v>
      </c>
      <c r="G39" s="99">
        <v>2543740.6</v>
      </c>
      <c r="H39" s="100">
        <v>534185.53</v>
      </c>
      <c r="I39" s="100">
        <v>3077926.13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43</v>
      </c>
      <c r="C40" s="227" t="s">
        <v>45</v>
      </c>
      <c r="D40" s="227"/>
      <c r="E40" s="227"/>
      <c r="F40" s="103">
        <v>0</v>
      </c>
      <c r="G40" s="104">
        <v>2543740.6</v>
      </c>
      <c r="H40" s="104">
        <v>534185.53</v>
      </c>
      <c r="I40" s="104">
        <v>3077926.13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43</v>
      </c>
      <c r="C41" s="226" t="s">
        <v>44</v>
      </c>
      <c r="D41" s="226"/>
      <c r="E41" s="226"/>
      <c r="F41" s="107">
        <v>0</v>
      </c>
      <c r="G41" s="100">
        <v>2543740.6</v>
      </c>
      <c r="H41" s="100">
        <v>534185.53</v>
      </c>
      <c r="I41" s="100">
        <v>3077926.13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228" t="s">
        <v>51</v>
      </c>
      <c r="C42" s="229"/>
      <c r="D42" s="229"/>
      <c r="E42" s="230"/>
      <c r="F42" s="108">
        <f>SUMIF(A39:A41,"=1",F39:F41)</f>
        <v>0</v>
      </c>
      <c r="G42" s="109">
        <f>SUMIF(A39:A41,"=1",G39:G41)</f>
        <v>2543740.6</v>
      </c>
      <c r="H42" s="109">
        <f>SUMIF(A39:A41,"=1",H39:H41)</f>
        <v>534185.53</v>
      </c>
      <c r="I42" s="109">
        <f>SUMIF(A39:A41,"=1",I39:I41)</f>
        <v>3077926.13</v>
      </c>
      <c r="J42" s="110">
        <f>SUMIF(A39:A41,"=1",J39:J41)</f>
        <v>100</v>
      </c>
    </row>
    <row r="46" spans="1:10" ht="15.75" x14ac:dyDescent="0.25">
      <c r="B46" s="119" t="s">
        <v>53</v>
      </c>
    </row>
    <row r="48" spans="1:10" ht="25.5" customHeight="1" x14ac:dyDescent="0.2">
      <c r="A48" s="121"/>
      <c r="B48" s="124" t="s">
        <v>18</v>
      </c>
      <c r="C48" s="124" t="s">
        <v>6</v>
      </c>
      <c r="D48" s="125"/>
      <c r="E48" s="125"/>
      <c r="F48" s="126" t="s">
        <v>54</v>
      </c>
      <c r="G48" s="126"/>
      <c r="H48" s="126"/>
      <c r="I48" s="126" t="s">
        <v>31</v>
      </c>
      <c r="J48" s="126" t="s">
        <v>0</v>
      </c>
    </row>
    <row r="49" spans="1:10" ht="36.75" customHeight="1" x14ac:dyDescent="0.2">
      <c r="A49" s="122"/>
      <c r="B49" s="127" t="s">
        <v>55</v>
      </c>
      <c r="C49" s="231" t="s">
        <v>56</v>
      </c>
      <c r="D49" s="232"/>
      <c r="E49" s="232"/>
      <c r="F49" s="135" t="s">
        <v>27</v>
      </c>
      <c r="G49" s="128"/>
      <c r="H49" s="128"/>
      <c r="I49" s="128">
        <v>0</v>
      </c>
      <c r="J49" s="133" t="str">
        <f>IF(I56=0,"",I49/I56*100)</f>
        <v/>
      </c>
    </row>
    <row r="50" spans="1:10" ht="36.75" customHeight="1" x14ac:dyDescent="0.2">
      <c r="A50" s="122"/>
      <c r="B50" s="127" t="s">
        <v>57</v>
      </c>
      <c r="C50" s="231" t="s">
        <v>58</v>
      </c>
      <c r="D50" s="232"/>
      <c r="E50" s="232"/>
      <c r="F50" s="135" t="s">
        <v>27</v>
      </c>
      <c r="G50" s="128"/>
      <c r="H50" s="128"/>
      <c r="I50" s="128">
        <v>0</v>
      </c>
      <c r="J50" s="133" t="str">
        <f>IF(I56=0,"",I50/I56*100)</f>
        <v/>
      </c>
    </row>
    <row r="51" spans="1:10" ht="36.75" customHeight="1" x14ac:dyDescent="0.2">
      <c r="A51" s="122"/>
      <c r="B51" s="127" t="s">
        <v>59</v>
      </c>
      <c r="C51" s="231" t="s">
        <v>60</v>
      </c>
      <c r="D51" s="232"/>
      <c r="E51" s="232"/>
      <c r="F51" s="135" t="s">
        <v>27</v>
      </c>
      <c r="G51" s="128"/>
      <c r="H51" s="128"/>
      <c r="I51" s="128">
        <v>0</v>
      </c>
      <c r="J51" s="133" t="str">
        <f>IF(I56=0,"",I51/I56*100)</f>
        <v/>
      </c>
    </row>
    <row r="52" spans="1:10" ht="36.75" customHeight="1" x14ac:dyDescent="0.2">
      <c r="A52" s="122"/>
      <c r="B52" s="127" t="s">
        <v>61</v>
      </c>
      <c r="C52" s="231" t="s">
        <v>62</v>
      </c>
      <c r="D52" s="232"/>
      <c r="E52" s="232"/>
      <c r="F52" s="135" t="s">
        <v>28</v>
      </c>
      <c r="G52" s="128"/>
      <c r="H52" s="128"/>
      <c r="I52" s="128">
        <v>0</v>
      </c>
      <c r="J52" s="133" t="str">
        <f>IF(I56=0,"",I52/I56*100)</f>
        <v/>
      </c>
    </row>
    <row r="53" spans="1:10" ht="36.75" customHeight="1" x14ac:dyDescent="0.2">
      <c r="A53" s="122"/>
      <c r="B53" s="127" t="s">
        <v>63</v>
      </c>
      <c r="C53" s="231" t="s">
        <v>64</v>
      </c>
      <c r="D53" s="232"/>
      <c r="E53" s="232"/>
      <c r="F53" s="135" t="s">
        <v>65</v>
      </c>
      <c r="G53" s="128"/>
      <c r="H53" s="128"/>
      <c r="I53" s="128">
        <v>0</v>
      </c>
      <c r="J53" s="133" t="str">
        <f>IF(I56=0,"",I53/I56*100)</f>
        <v/>
      </c>
    </row>
    <row r="54" spans="1:10" ht="36.75" customHeight="1" x14ac:dyDescent="0.2">
      <c r="A54" s="122"/>
      <c r="B54" s="127" t="s">
        <v>66</v>
      </c>
      <c r="C54" s="231" t="s">
        <v>29</v>
      </c>
      <c r="D54" s="232"/>
      <c r="E54" s="232"/>
      <c r="F54" s="135" t="s">
        <v>66</v>
      </c>
      <c r="G54" s="128"/>
      <c r="H54" s="128"/>
      <c r="I54" s="128">
        <v>0</v>
      </c>
      <c r="J54" s="133" t="str">
        <f>IF(I56=0,"",I54/I56*100)</f>
        <v/>
      </c>
    </row>
    <row r="55" spans="1:10" ht="36.75" customHeight="1" x14ac:dyDescent="0.2">
      <c r="A55" s="122"/>
      <c r="B55" s="127" t="s">
        <v>67</v>
      </c>
      <c r="C55" s="231" t="s">
        <v>30</v>
      </c>
      <c r="D55" s="232"/>
      <c r="E55" s="232"/>
      <c r="F55" s="135" t="s">
        <v>67</v>
      </c>
      <c r="G55" s="128"/>
      <c r="H55" s="128"/>
      <c r="I55" s="128">
        <v>0</v>
      </c>
      <c r="J55" s="133" t="str">
        <f>IF(I56=0,"",I55/I56*100)</f>
        <v/>
      </c>
    </row>
    <row r="56" spans="1:10" ht="25.5" customHeight="1" x14ac:dyDescent="0.2">
      <c r="A56" s="123"/>
      <c r="B56" s="129" t="s">
        <v>1</v>
      </c>
      <c r="C56" s="130"/>
      <c r="D56" s="131"/>
      <c r="E56" s="131"/>
      <c r="F56" s="136"/>
      <c r="G56" s="132"/>
      <c r="H56" s="132"/>
      <c r="I56" s="132">
        <f>SUM(I49:I55)</f>
        <v>0</v>
      </c>
      <c r="J56" s="134">
        <f>SUM(J49:J55)</f>
        <v>0</v>
      </c>
    </row>
    <row r="57" spans="1:10" x14ac:dyDescent="0.2">
      <c r="F57" s="85"/>
      <c r="G57" s="85"/>
      <c r="H57" s="85"/>
      <c r="I57" s="85"/>
      <c r="J57" s="86"/>
    </row>
    <row r="58" spans="1:10" x14ac:dyDescent="0.2">
      <c r="F58" s="85"/>
      <c r="G58" s="85"/>
      <c r="H58" s="85"/>
      <c r="I58" s="85"/>
      <c r="J58" s="86"/>
    </row>
    <row r="59" spans="1:10" x14ac:dyDescent="0.2">
      <c r="F59" s="85"/>
      <c r="G59" s="85"/>
      <c r="H59" s="85"/>
      <c r="I59" s="85"/>
      <c r="J59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C55:E55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3" t="s">
        <v>7</v>
      </c>
      <c r="B1" s="233"/>
      <c r="C1" s="234"/>
      <c r="D1" s="233"/>
      <c r="E1" s="233"/>
      <c r="F1" s="233"/>
      <c r="G1" s="233"/>
    </row>
    <row r="2" spans="1:7" ht="24.95" customHeight="1" x14ac:dyDescent="0.2">
      <c r="A2" s="50" t="s">
        <v>8</v>
      </c>
      <c r="B2" s="49"/>
      <c r="C2" s="235"/>
      <c r="D2" s="235"/>
      <c r="E2" s="235"/>
      <c r="F2" s="235"/>
      <c r="G2" s="236"/>
    </row>
    <row r="3" spans="1:7" ht="24.95" customHeight="1" x14ac:dyDescent="0.2">
      <c r="A3" s="50" t="s">
        <v>9</v>
      </c>
      <c r="B3" s="49"/>
      <c r="C3" s="235"/>
      <c r="D3" s="235"/>
      <c r="E3" s="235"/>
      <c r="F3" s="235"/>
      <c r="G3" s="236"/>
    </row>
    <row r="4" spans="1:7" ht="24.95" customHeight="1" x14ac:dyDescent="0.2">
      <c r="A4" s="50" t="s">
        <v>10</v>
      </c>
      <c r="B4" s="49"/>
      <c r="C4" s="235"/>
      <c r="D4" s="235"/>
      <c r="E4" s="235"/>
      <c r="F4" s="235"/>
      <c r="G4" s="236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DBDC-32AC-4917-B0C4-05FC8F5C6A88}">
  <sheetPr>
    <outlinePr summaryBelow="0"/>
  </sheetPr>
  <dimension ref="A1:BH5000"/>
  <sheetViews>
    <sheetView workbookViewId="0">
      <pane ySplit="7" topLeftCell="A158" activePane="bottomLeft" state="frozen"/>
      <selection pane="bottomLeft" activeCell="F115" sqref="F115:F122"/>
    </sheetView>
  </sheetViews>
  <sheetFormatPr defaultRowHeight="12.75" outlineLevelRow="1" x14ac:dyDescent="0.2"/>
  <cols>
    <col min="1" max="1" width="3.42578125" customWidth="1"/>
    <col min="2" max="2" width="12.5703125" style="120" customWidth="1"/>
    <col min="3" max="3" width="38.28515625" style="12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39" t="s">
        <v>7</v>
      </c>
      <c r="B1" s="239"/>
      <c r="C1" s="239"/>
      <c r="D1" s="239"/>
      <c r="E1" s="239"/>
      <c r="F1" s="239"/>
      <c r="G1" s="239"/>
      <c r="AG1" t="s">
        <v>68</v>
      </c>
    </row>
    <row r="2" spans="1:60" ht="24.95" customHeight="1" x14ac:dyDescent="0.2">
      <c r="A2" s="138" t="s">
        <v>8</v>
      </c>
      <c r="B2" s="49" t="s">
        <v>48</v>
      </c>
      <c r="C2" s="240" t="s">
        <v>49</v>
      </c>
      <c r="D2" s="241"/>
      <c r="E2" s="241"/>
      <c r="F2" s="241"/>
      <c r="G2" s="242"/>
      <c r="AG2" t="s">
        <v>69</v>
      </c>
    </row>
    <row r="3" spans="1:60" ht="24.95" customHeight="1" x14ac:dyDescent="0.2">
      <c r="A3" s="138" t="s">
        <v>9</v>
      </c>
      <c r="B3" s="49" t="s">
        <v>43</v>
      </c>
      <c r="C3" s="240" t="s">
        <v>45</v>
      </c>
      <c r="D3" s="241"/>
      <c r="E3" s="241"/>
      <c r="F3" s="241"/>
      <c r="G3" s="242"/>
      <c r="AC3" s="120" t="s">
        <v>69</v>
      </c>
      <c r="AG3" t="s">
        <v>70</v>
      </c>
    </row>
    <row r="4" spans="1:60" ht="24.95" customHeight="1" x14ac:dyDescent="0.2">
      <c r="A4" s="139" t="s">
        <v>10</v>
      </c>
      <c r="B4" s="140" t="s">
        <v>43</v>
      </c>
      <c r="C4" s="243" t="s">
        <v>44</v>
      </c>
      <c r="D4" s="244"/>
      <c r="E4" s="244"/>
      <c r="F4" s="244"/>
      <c r="G4" s="245"/>
      <c r="AG4" t="s">
        <v>71</v>
      </c>
    </row>
    <row r="5" spans="1:60" x14ac:dyDescent="0.2">
      <c r="D5" s="10"/>
    </row>
    <row r="6" spans="1:60" ht="38.25" x14ac:dyDescent="0.2">
      <c r="A6" s="142" t="s">
        <v>72</v>
      </c>
      <c r="B6" s="144" t="s">
        <v>73</v>
      </c>
      <c r="C6" s="144" t="s">
        <v>74</v>
      </c>
      <c r="D6" s="143" t="s">
        <v>75</v>
      </c>
      <c r="E6" s="142" t="s">
        <v>76</v>
      </c>
      <c r="F6" s="141" t="s">
        <v>77</v>
      </c>
      <c r="G6" s="142" t="s">
        <v>31</v>
      </c>
      <c r="H6" s="145" t="s">
        <v>32</v>
      </c>
      <c r="I6" s="145" t="s">
        <v>78</v>
      </c>
      <c r="J6" s="145" t="s">
        <v>33</v>
      </c>
      <c r="K6" s="145" t="s">
        <v>79</v>
      </c>
      <c r="L6" s="145" t="s">
        <v>80</v>
      </c>
      <c r="M6" s="145" t="s">
        <v>81</v>
      </c>
      <c r="N6" s="145" t="s">
        <v>82</v>
      </c>
      <c r="O6" s="145" t="s">
        <v>83</v>
      </c>
      <c r="P6" s="145" t="s">
        <v>84</v>
      </c>
      <c r="Q6" s="145" t="s">
        <v>85</v>
      </c>
      <c r="R6" s="145" t="s">
        <v>86</v>
      </c>
      <c r="S6" s="145" t="s">
        <v>87</v>
      </c>
      <c r="T6" s="145" t="s">
        <v>88</v>
      </c>
      <c r="U6" s="145" t="s">
        <v>89</v>
      </c>
      <c r="V6" s="145" t="s">
        <v>90</v>
      </c>
      <c r="W6" s="145" t="s">
        <v>91</v>
      </c>
      <c r="X6" s="145" t="s">
        <v>92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60" x14ac:dyDescent="0.2">
      <c r="A8" s="155" t="s">
        <v>93</v>
      </c>
      <c r="B8" s="156" t="s">
        <v>55</v>
      </c>
      <c r="C8" s="174" t="s">
        <v>56</v>
      </c>
      <c r="D8" s="157"/>
      <c r="E8" s="158"/>
      <c r="F8" s="159"/>
      <c r="G8" s="160">
        <f>SUMIF(AG9:AG25,"&lt;&gt;NOR",G9:G25)</f>
        <v>0</v>
      </c>
      <c r="H8" s="154"/>
      <c r="I8" s="154">
        <f>SUM(I9:I25)</f>
        <v>148473.64000000001</v>
      </c>
      <c r="J8" s="154"/>
      <c r="K8" s="154">
        <f>SUM(K9:K25)</f>
        <v>436782.49</v>
      </c>
      <c r="L8" s="154"/>
      <c r="M8" s="154">
        <f>SUM(M9:M25)</f>
        <v>0</v>
      </c>
      <c r="N8" s="154"/>
      <c r="O8" s="154">
        <f>SUM(O9:O25)</f>
        <v>13.94</v>
      </c>
      <c r="P8" s="154"/>
      <c r="Q8" s="154">
        <f>SUM(Q9:Q25)</f>
        <v>12.170000000000002</v>
      </c>
      <c r="R8" s="154"/>
      <c r="S8" s="154"/>
      <c r="T8" s="154"/>
      <c r="U8" s="154"/>
      <c r="V8" s="154">
        <f>SUM(V9:V25)</f>
        <v>699.41</v>
      </c>
      <c r="W8" s="154"/>
      <c r="X8" s="154"/>
      <c r="AG8" t="s">
        <v>94</v>
      </c>
    </row>
    <row r="9" spans="1:60" outlineLevel="1" x14ac:dyDescent="0.2">
      <c r="A9" s="161">
        <v>1</v>
      </c>
      <c r="B9" s="162" t="s">
        <v>95</v>
      </c>
      <c r="C9" s="175" t="s">
        <v>96</v>
      </c>
      <c r="D9" s="163" t="s">
        <v>97</v>
      </c>
      <c r="E9" s="164">
        <v>383.1</v>
      </c>
      <c r="F9" s="165"/>
      <c r="G9" s="166">
        <f>ROUND(E9*F9,2)</f>
        <v>0</v>
      </c>
      <c r="H9" s="151">
        <v>3.7</v>
      </c>
      <c r="I9" s="151">
        <f>ROUND(E9*H9,2)</f>
        <v>1417.47</v>
      </c>
      <c r="J9" s="151">
        <v>143.30000000000001</v>
      </c>
      <c r="K9" s="151">
        <f>ROUND(E9*J9,2)</f>
        <v>54898.23</v>
      </c>
      <c r="L9" s="151">
        <v>21</v>
      </c>
      <c r="M9" s="151">
        <f>G9*(1+L9/100)</f>
        <v>0</v>
      </c>
      <c r="N9" s="151">
        <v>1.6000000000000001E-4</v>
      </c>
      <c r="O9" s="151">
        <f>ROUND(E9*N9,2)</f>
        <v>0.06</v>
      </c>
      <c r="P9" s="151">
        <v>1.2319999999999999E-2</v>
      </c>
      <c r="Q9" s="151">
        <f>ROUND(E9*P9,2)</f>
        <v>4.72</v>
      </c>
      <c r="R9" s="151"/>
      <c r="S9" s="151" t="s">
        <v>98</v>
      </c>
      <c r="T9" s="151" t="s">
        <v>98</v>
      </c>
      <c r="U9" s="151">
        <v>0.25</v>
      </c>
      <c r="V9" s="151">
        <f>ROUND(E9*U9,2)</f>
        <v>95.78</v>
      </c>
      <c r="W9" s="151"/>
      <c r="X9" s="151" t="s">
        <v>99</v>
      </c>
      <c r="Y9" s="146"/>
      <c r="Z9" s="146"/>
      <c r="AA9" s="146"/>
      <c r="AB9" s="146"/>
      <c r="AC9" s="146"/>
      <c r="AD9" s="146"/>
      <c r="AE9" s="146"/>
      <c r="AF9" s="146"/>
      <c r="AG9" s="146" t="s">
        <v>100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ht="33.75" outlineLevel="1" x14ac:dyDescent="0.2">
      <c r="A10" s="149"/>
      <c r="B10" s="150"/>
      <c r="C10" s="176" t="s">
        <v>101</v>
      </c>
      <c r="D10" s="152"/>
      <c r="E10" s="153">
        <v>163.1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46"/>
      <c r="Z10" s="146"/>
      <c r="AA10" s="146"/>
      <c r="AB10" s="146"/>
      <c r="AC10" s="146"/>
      <c r="AD10" s="146"/>
      <c r="AE10" s="146"/>
      <c r="AF10" s="146"/>
      <c r="AG10" s="146" t="s">
        <v>102</v>
      </c>
      <c r="AH10" s="146">
        <v>0</v>
      </c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ht="33.75" outlineLevel="1" x14ac:dyDescent="0.2">
      <c r="A11" s="149"/>
      <c r="B11" s="150"/>
      <c r="C11" s="176" t="s">
        <v>103</v>
      </c>
      <c r="D11" s="152"/>
      <c r="E11" s="153">
        <v>220</v>
      </c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46"/>
      <c r="Z11" s="146"/>
      <c r="AA11" s="146"/>
      <c r="AB11" s="146"/>
      <c r="AC11" s="146"/>
      <c r="AD11" s="146"/>
      <c r="AE11" s="146"/>
      <c r="AF11" s="146"/>
      <c r="AG11" s="146" t="s">
        <v>102</v>
      </c>
      <c r="AH11" s="146">
        <v>0</v>
      </c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ht="22.5" outlineLevel="1" x14ac:dyDescent="0.2">
      <c r="A12" s="161">
        <v>2</v>
      </c>
      <c r="B12" s="162" t="s">
        <v>104</v>
      </c>
      <c r="C12" s="175" t="s">
        <v>105</v>
      </c>
      <c r="D12" s="163" t="s">
        <v>97</v>
      </c>
      <c r="E12" s="164">
        <v>383.1</v>
      </c>
      <c r="F12" s="165"/>
      <c r="G12" s="166">
        <f>ROUND(E12*F12,2)</f>
        <v>0</v>
      </c>
      <c r="H12" s="151">
        <v>194.28</v>
      </c>
      <c r="I12" s="151">
        <f>ROUND(E12*H12,2)</f>
        <v>74428.67</v>
      </c>
      <c r="J12" s="151">
        <v>288.72000000000003</v>
      </c>
      <c r="K12" s="151">
        <f>ROUND(E12*J12,2)</f>
        <v>110608.63</v>
      </c>
      <c r="L12" s="151">
        <v>21</v>
      </c>
      <c r="M12" s="151">
        <f>G12*(1+L12/100)</f>
        <v>0</v>
      </c>
      <c r="N12" s="151">
        <v>1.602E-2</v>
      </c>
      <c r="O12" s="151">
        <f>ROUND(E12*N12,2)</f>
        <v>6.14</v>
      </c>
      <c r="P12" s="151">
        <v>0</v>
      </c>
      <c r="Q12" s="151">
        <f>ROUND(E12*P12,2)</f>
        <v>0</v>
      </c>
      <c r="R12" s="151"/>
      <c r="S12" s="151" t="s">
        <v>98</v>
      </c>
      <c r="T12" s="151" t="s">
        <v>98</v>
      </c>
      <c r="U12" s="151">
        <v>0.5</v>
      </c>
      <c r="V12" s="151">
        <f>ROUND(E12*U12,2)</f>
        <v>191.55</v>
      </c>
      <c r="W12" s="151"/>
      <c r="X12" s="151" t="s">
        <v>99</v>
      </c>
      <c r="Y12" s="146"/>
      <c r="Z12" s="146"/>
      <c r="AA12" s="146"/>
      <c r="AB12" s="146"/>
      <c r="AC12" s="146"/>
      <c r="AD12" s="146"/>
      <c r="AE12" s="146"/>
      <c r="AF12" s="146"/>
      <c r="AG12" s="146" t="s">
        <v>100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1" x14ac:dyDescent="0.2">
      <c r="A13" s="149"/>
      <c r="B13" s="150"/>
      <c r="C13" s="176" t="s">
        <v>106</v>
      </c>
      <c r="D13" s="152"/>
      <c r="E13" s="153">
        <v>383.1</v>
      </c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46"/>
      <c r="Z13" s="146"/>
      <c r="AA13" s="146"/>
      <c r="AB13" s="146"/>
      <c r="AC13" s="146"/>
      <c r="AD13" s="146"/>
      <c r="AE13" s="146"/>
      <c r="AF13" s="146"/>
      <c r="AG13" s="146" t="s">
        <v>102</v>
      </c>
      <c r="AH13" s="146">
        <v>5</v>
      </c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ht="22.5" outlineLevel="1" x14ac:dyDescent="0.2">
      <c r="A14" s="161">
        <v>3</v>
      </c>
      <c r="B14" s="162" t="s">
        <v>107</v>
      </c>
      <c r="C14" s="175" t="s">
        <v>108</v>
      </c>
      <c r="D14" s="163" t="s">
        <v>109</v>
      </c>
      <c r="E14" s="164">
        <v>950</v>
      </c>
      <c r="F14" s="165"/>
      <c r="G14" s="166">
        <f>ROUND(E14*F14,2)</f>
        <v>0</v>
      </c>
      <c r="H14" s="151">
        <v>76.45</v>
      </c>
      <c r="I14" s="151">
        <f>ROUND(E14*H14,2)</f>
        <v>72627.5</v>
      </c>
      <c r="J14" s="151">
        <v>111.05</v>
      </c>
      <c r="K14" s="151">
        <f>ROUND(E14*J14,2)</f>
        <v>105497.5</v>
      </c>
      <c r="L14" s="151">
        <v>21</v>
      </c>
      <c r="M14" s="151">
        <f>G14*(1+L14/100)</f>
        <v>0</v>
      </c>
      <c r="N14" s="151">
        <v>6.6E-3</v>
      </c>
      <c r="O14" s="151">
        <f>ROUND(E14*N14,2)</f>
        <v>6.27</v>
      </c>
      <c r="P14" s="151">
        <v>0</v>
      </c>
      <c r="Q14" s="151">
        <f>ROUND(E14*P14,2)</f>
        <v>0</v>
      </c>
      <c r="R14" s="151"/>
      <c r="S14" s="151" t="s">
        <v>98</v>
      </c>
      <c r="T14" s="151" t="s">
        <v>98</v>
      </c>
      <c r="U14" s="151">
        <v>0.21</v>
      </c>
      <c r="V14" s="151">
        <f>ROUND(E14*U14,2)</f>
        <v>199.5</v>
      </c>
      <c r="W14" s="151"/>
      <c r="X14" s="151" t="s">
        <v>99</v>
      </c>
      <c r="Y14" s="146"/>
      <c r="Z14" s="146"/>
      <c r="AA14" s="146"/>
      <c r="AB14" s="146"/>
      <c r="AC14" s="146"/>
      <c r="AD14" s="146"/>
      <c r="AE14" s="146"/>
      <c r="AF14" s="146"/>
      <c r="AG14" s="146" t="s">
        <v>100</v>
      </c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outlineLevel="1" x14ac:dyDescent="0.2">
      <c r="A15" s="149"/>
      <c r="B15" s="150"/>
      <c r="C15" s="176" t="s">
        <v>110</v>
      </c>
      <c r="D15" s="152"/>
      <c r="E15" s="153">
        <v>950</v>
      </c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46"/>
      <c r="Z15" s="146"/>
      <c r="AA15" s="146"/>
      <c r="AB15" s="146"/>
      <c r="AC15" s="146"/>
      <c r="AD15" s="146"/>
      <c r="AE15" s="146"/>
      <c r="AF15" s="146"/>
      <c r="AG15" s="146" t="s">
        <v>102</v>
      </c>
      <c r="AH15" s="146">
        <v>0</v>
      </c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outlineLevel="1" x14ac:dyDescent="0.2">
      <c r="A16" s="161">
        <v>4</v>
      </c>
      <c r="B16" s="162" t="s">
        <v>111</v>
      </c>
      <c r="C16" s="175" t="s">
        <v>112</v>
      </c>
      <c r="D16" s="163" t="s">
        <v>109</v>
      </c>
      <c r="E16" s="164">
        <v>950</v>
      </c>
      <c r="F16" s="165"/>
      <c r="G16" s="166">
        <f>ROUND(E16*F16,2)</f>
        <v>0</v>
      </c>
      <c r="H16" s="151">
        <v>0</v>
      </c>
      <c r="I16" s="151">
        <f>ROUND(E16*H16,2)</f>
        <v>0</v>
      </c>
      <c r="J16" s="151">
        <v>28.9</v>
      </c>
      <c r="K16" s="151">
        <f>ROUND(E16*J16,2)</f>
        <v>27455</v>
      </c>
      <c r="L16" s="151">
        <v>21</v>
      </c>
      <c r="M16" s="151">
        <f>G16*(1+L16/100)</f>
        <v>0</v>
      </c>
      <c r="N16" s="151">
        <v>0</v>
      </c>
      <c r="O16" s="151">
        <f>ROUND(E16*N16,2)</f>
        <v>0</v>
      </c>
      <c r="P16" s="151">
        <v>7.0000000000000001E-3</v>
      </c>
      <c r="Q16" s="151">
        <f>ROUND(E16*P16,2)</f>
        <v>6.65</v>
      </c>
      <c r="R16" s="151"/>
      <c r="S16" s="151" t="s">
        <v>98</v>
      </c>
      <c r="T16" s="151" t="s">
        <v>98</v>
      </c>
      <c r="U16" s="151">
        <v>0.06</v>
      </c>
      <c r="V16" s="151">
        <f>ROUND(E16*U16,2)</f>
        <v>57</v>
      </c>
      <c r="W16" s="151"/>
      <c r="X16" s="151" t="s">
        <v>99</v>
      </c>
      <c r="Y16" s="146"/>
      <c r="Z16" s="146"/>
      <c r="AA16" s="146"/>
      <c r="AB16" s="146"/>
      <c r="AC16" s="146"/>
      <c r="AD16" s="146"/>
      <c r="AE16" s="146"/>
      <c r="AF16" s="146"/>
      <c r="AG16" s="146" t="s">
        <v>100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outlineLevel="1" x14ac:dyDescent="0.2">
      <c r="A17" s="149"/>
      <c r="B17" s="150"/>
      <c r="C17" s="176" t="s">
        <v>110</v>
      </c>
      <c r="D17" s="152"/>
      <c r="E17" s="153">
        <v>950</v>
      </c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46"/>
      <c r="Z17" s="146"/>
      <c r="AA17" s="146"/>
      <c r="AB17" s="146"/>
      <c r="AC17" s="146"/>
      <c r="AD17" s="146"/>
      <c r="AE17" s="146"/>
      <c r="AF17" s="146"/>
      <c r="AG17" s="146" t="s">
        <v>102</v>
      </c>
      <c r="AH17" s="146">
        <v>0</v>
      </c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outlineLevel="1" x14ac:dyDescent="0.2">
      <c r="A18" s="161">
        <v>5</v>
      </c>
      <c r="B18" s="162" t="s">
        <v>113</v>
      </c>
      <c r="C18" s="175" t="s">
        <v>114</v>
      </c>
      <c r="D18" s="163" t="s">
        <v>115</v>
      </c>
      <c r="E18" s="164">
        <v>4</v>
      </c>
      <c r="F18" s="165"/>
      <c r="G18" s="166">
        <f>ROUND(E18*F18,2)</f>
        <v>0</v>
      </c>
      <c r="H18" s="151">
        <v>0</v>
      </c>
      <c r="I18" s="151">
        <f>ROUND(E18*H18,2)</f>
        <v>0</v>
      </c>
      <c r="J18" s="151">
        <v>3930</v>
      </c>
      <c r="K18" s="151">
        <f>ROUND(E18*J18,2)</f>
        <v>15720</v>
      </c>
      <c r="L18" s="151">
        <v>21</v>
      </c>
      <c r="M18" s="151">
        <f>G18*(1+L18/100)</f>
        <v>0</v>
      </c>
      <c r="N18" s="151">
        <v>0</v>
      </c>
      <c r="O18" s="151">
        <f>ROUND(E18*N18,2)</f>
        <v>0</v>
      </c>
      <c r="P18" s="151">
        <v>0</v>
      </c>
      <c r="Q18" s="151">
        <f>ROUND(E18*P18,2)</f>
        <v>0</v>
      </c>
      <c r="R18" s="151"/>
      <c r="S18" s="151" t="s">
        <v>98</v>
      </c>
      <c r="T18" s="151" t="s">
        <v>98</v>
      </c>
      <c r="U18" s="151">
        <v>6.75</v>
      </c>
      <c r="V18" s="151">
        <f>ROUND(E18*U18,2)</f>
        <v>27</v>
      </c>
      <c r="W18" s="151"/>
      <c r="X18" s="151" t="s">
        <v>99</v>
      </c>
      <c r="Y18" s="146"/>
      <c r="Z18" s="146"/>
      <c r="AA18" s="146"/>
      <c r="AB18" s="146"/>
      <c r="AC18" s="146"/>
      <c r="AD18" s="146"/>
      <c r="AE18" s="146"/>
      <c r="AF18" s="146"/>
      <c r="AG18" s="146" t="s">
        <v>100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1" x14ac:dyDescent="0.2">
      <c r="A19" s="149"/>
      <c r="B19" s="150"/>
      <c r="C19" s="176" t="s">
        <v>116</v>
      </c>
      <c r="D19" s="152"/>
      <c r="E19" s="153">
        <v>4</v>
      </c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46"/>
      <c r="Z19" s="146"/>
      <c r="AA19" s="146"/>
      <c r="AB19" s="146"/>
      <c r="AC19" s="146"/>
      <c r="AD19" s="146"/>
      <c r="AE19" s="146"/>
      <c r="AF19" s="146"/>
      <c r="AG19" s="146" t="s">
        <v>102</v>
      </c>
      <c r="AH19" s="146">
        <v>0</v>
      </c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outlineLevel="1" x14ac:dyDescent="0.2">
      <c r="A20" s="161">
        <v>6</v>
      </c>
      <c r="B20" s="162" t="s">
        <v>117</v>
      </c>
      <c r="C20" s="175" t="s">
        <v>118</v>
      </c>
      <c r="D20" s="163" t="s">
        <v>115</v>
      </c>
      <c r="E20" s="164">
        <v>4</v>
      </c>
      <c r="F20" s="165"/>
      <c r="G20" s="166">
        <f>ROUND(E20*F20,2)</f>
        <v>0</v>
      </c>
      <c r="H20" s="151">
        <v>0</v>
      </c>
      <c r="I20" s="151">
        <f>ROUND(E20*H20,2)</f>
        <v>0</v>
      </c>
      <c r="J20" s="151">
        <v>1037</v>
      </c>
      <c r="K20" s="151">
        <f>ROUND(E20*J20,2)</f>
        <v>4148</v>
      </c>
      <c r="L20" s="151">
        <v>21</v>
      </c>
      <c r="M20" s="151">
        <f>G20*(1+L20/100)</f>
        <v>0</v>
      </c>
      <c r="N20" s="151">
        <v>0</v>
      </c>
      <c r="O20" s="151">
        <f>ROUND(E20*N20,2)</f>
        <v>0</v>
      </c>
      <c r="P20" s="151">
        <v>0.2</v>
      </c>
      <c r="Q20" s="151">
        <f>ROUND(E20*P20,2)</f>
        <v>0.8</v>
      </c>
      <c r="R20" s="151"/>
      <c r="S20" s="151" t="s">
        <v>98</v>
      </c>
      <c r="T20" s="151" t="s">
        <v>98</v>
      </c>
      <c r="U20" s="151">
        <v>2.16</v>
      </c>
      <c r="V20" s="151">
        <f>ROUND(E20*U20,2)</f>
        <v>8.64</v>
      </c>
      <c r="W20" s="151"/>
      <c r="X20" s="151" t="s">
        <v>99</v>
      </c>
      <c r="Y20" s="146"/>
      <c r="Z20" s="146"/>
      <c r="AA20" s="146"/>
      <c r="AB20" s="146"/>
      <c r="AC20" s="146"/>
      <c r="AD20" s="146"/>
      <c r="AE20" s="146"/>
      <c r="AF20" s="146"/>
      <c r="AG20" s="146" t="s">
        <v>100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</row>
    <row r="21" spans="1:60" outlineLevel="1" x14ac:dyDescent="0.2">
      <c r="A21" s="149"/>
      <c r="B21" s="150"/>
      <c r="C21" s="176" t="s">
        <v>116</v>
      </c>
      <c r="D21" s="152"/>
      <c r="E21" s="153">
        <v>4</v>
      </c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46"/>
      <c r="Z21" s="146"/>
      <c r="AA21" s="146"/>
      <c r="AB21" s="146"/>
      <c r="AC21" s="146"/>
      <c r="AD21" s="146"/>
      <c r="AE21" s="146"/>
      <c r="AF21" s="146"/>
      <c r="AG21" s="146" t="s">
        <v>102</v>
      </c>
      <c r="AH21" s="146">
        <v>0</v>
      </c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ht="22.5" outlineLevel="1" x14ac:dyDescent="0.2">
      <c r="A22" s="167">
        <v>7</v>
      </c>
      <c r="B22" s="168" t="s">
        <v>119</v>
      </c>
      <c r="C22" s="177" t="s">
        <v>120</v>
      </c>
      <c r="D22" s="169" t="s">
        <v>121</v>
      </c>
      <c r="E22" s="170">
        <v>1</v>
      </c>
      <c r="F22" s="171"/>
      <c r="G22" s="172">
        <f>ROUND(E22*F22,2)</f>
        <v>0</v>
      </c>
      <c r="H22" s="151">
        <v>0</v>
      </c>
      <c r="I22" s="151">
        <f>ROUND(E22*H22,2)</f>
        <v>0</v>
      </c>
      <c r="J22" s="151">
        <v>12500</v>
      </c>
      <c r="K22" s="151">
        <f>ROUND(E22*J22,2)</f>
        <v>12500</v>
      </c>
      <c r="L22" s="151">
        <v>21</v>
      </c>
      <c r="M22" s="151">
        <f>G22*(1+L22/100)</f>
        <v>0</v>
      </c>
      <c r="N22" s="151">
        <v>0</v>
      </c>
      <c r="O22" s="151">
        <f>ROUND(E22*N22,2)</f>
        <v>0</v>
      </c>
      <c r="P22" s="151">
        <v>0</v>
      </c>
      <c r="Q22" s="151">
        <f>ROUND(E22*P22,2)</f>
        <v>0</v>
      </c>
      <c r="R22" s="151"/>
      <c r="S22" s="151" t="s">
        <v>122</v>
      </c>
      <c r="T22" s="151" t="s">
        <v>123</v>
      </c>
      <c r="U22" s="151">
        <v>0.53</v>
      </c>
      <c r="V22" s="151">
        <f>ROUND(E22*U22,2)</f>
        <v>0.53</v>
      </c>
      <c r="W22" s="151"/>
      <c r="X22" s="151" t="s">
        <v>99</v>
      </c>
      <c r="Y22" s="146"/>
      <c r="Z22" s="146"/>
      <c r="AA22" s="146"/>
      <c r="AB22" s="146"/>
      <c r="AC22" s="146"/>
      <c r="AD22" s="146"/>
      <c r="AE22" s="146"/>
      <c r="AF22" s="146"/>
      <c r="AG22" s="146" t="s">
        <v>100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outlineLevel="1" x14ac:dyDescent="0.2">
      <c r="A23" s="161">
        <v>8</v>
      </c>
      <c r="B23" s="162" t="s">
        <v>124</v>
      </c>
      <c r="C23" s="175" t="s">
        <v>125</v>
      </c>
      <c r="D23" s="163" t="s">
        <v>109</v>
      </c>
      <c r="E23" s="164">
        <v>950</v>
      </c>
      <c r="F23" s="165"/>
      <c r="G23" s="166">
        <f>ROUND(E23*F23,2)</f>
        <v>0</v>
      </c>
      <c r="H23" s="151">
        <v>0</v>
      </c>
      <c r="I23" s="151">
        <f>ROUND(E23*H23,2)</f>
        <v>0</v>
      </c>
      <c r="J23" s="151">
        <v>90.4</v>
      </c>
      <c r="K23" s="151">
        <f>ROUND(E23*J23,2)</f>
        <v>85880</v>
      </c>
      <c r="L23" s="151">
        <v>21</v>
      </c>
      <c r="M23" s="151">
        <f>G23*(1+L23/100)</f>
        <v>0</v>
      </c>
      <c r="N23" s="151">
        <v>1.5499999999999999E-3</v>
      </c>
      <c r="O23" s="151">
        <f>ROUND(E23*N23,2)</f>
        <v>1.47</v>
      </c>
      <c r="P23" s="151">
        <v>0</v>
      </c>
      <c r="Q23" s="151">
        <f>ROUND(E23*P23,2)</f>
        <v>0</v>
      </c>
      <c r="R23" s="151"/>
      <c r="S23" s="151" t="s">
        <v>122</v>
      </c>
      <c r="T23" s="151" t="s">
        <v>98</v>
      </c>
      <c r="U23" s="151">
        <v>0.1</v>
      </c>
      <c r="V23" s="151">
        <f>ROUND(E23*U23,2)</f>
        <v>95</v>
      </c>
      <c r="W23" s="151"/>
      <c r="X23" s="151" t="s">
        <v>99</v>
      </c>
      <c r="Y23" s="146"/>
      <c r="Z23" s="146"/>
      <c r="AA23" s="146"/>
      <c r="AB23" s="146"/>
      <c r="AC23" s="146"/>
      <c r="AD23" s="146"/>
      <c r="AE23" s="146"/>
      <c r="AF23" s="146"/>
      <c r="AG23" s="146" t="s">
        <v>100</v>
      </c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outlineLevel="1" x14ac:dyDescent="0.2">
      <c r="A24" s="149"/>
      <c r="B24" s="150"/>
      <c r="C24" s="176" t="s">
        <v>110</v>
      </c>
      <c r="D24" s="152"/>
      <c r="E24" s="153">
        <v>950</v>
      </c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46"/>
      <c r="Z24" s="146"/>
      <c r="AA24" s="146"/>
      <c r="AB24" s="146"/>
      <c r="AC24" s="146"/>
      <c r="AD24" s="146"/>
      <c r="AE24" s="146"/>
      <c r="AF24" s="146"/>
      <c r="AG24" s="146" t="s">
        <v>102</v>
      </c>
      <c r="AH24" s="146">
        <v>0</v>
      </c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ht="22.5" outlineLevel="1" x14ac:dyDescent="0.2">
      <c r="A25" s="167">
        <v>9</v>
      </c>
      <c r="B25" s="168" t="s">
        <v>126</v>
      </c>
      <c r="C25" s="177" t="s">
        <v>127</v>
      </c>
      <c r="D25" s="169" t="s">
        <v>128</v>
      </c>
      <c r="E25" s="170">
        <v>13.94106</v>
      </c>
      <c r="F25" s="171"/>
      <c r="G25" s="172">
        <f>ROUND(E25*F25,2)</f>
        <v>0</v>
      </c>
      <c r="H25" s="151">
        <v>0</v>
      </c>
      <c r="I25" s="151">
        <f>ROUND(E25*H25,2)</f>
        <v>0</v>
      </c>
      <c r="J25" s="151">
        <v>1440</v>
      </c>
      <c r="K25" s="151">
        <f>ROUND(E25*J25,2)</f>
        <v>20075.13</v>
      </c>
      <c r="L25" s="151">
        <v>21</v>
      </c>
      <c r="M25" s="151">
        <f>G25*(1+L25/100)</f>
        <v>0</v>
      </c>
      <c r="N25" s="151">
        <v>0</v>
      </c>
      <c r="O25" s="151">
        <f>ROUND(E25*N25,2)</f>
        <v>0</v>
      </c>
      <c r="P25" s="151">
        <v>0</v>
      </c>
      <c r="Q25" s="151">
        <f>ROUND(E25*P25,2)</f>
        <v>0</v>
      </c>
      <c r="R25" s="151"/>
      <c r="S25" s="151" t="s">
        <v>98</v>
      </c>
      <c r="T25" s="151" t="s">
        <v>98</v>
      </c>
      <c r="U25" s="151">
        <v>1.7509999999999999</v>
      </c>
      <c r="V25" s="151">
        <f>ROUND(E25*U25,2)</f>
        <v>24.41</v>
      </c>
      <c r="W25" s="151"/>
      <c r="X25" s="151" t="s">
        <v>129</v>
      </c>
      <c r="Y25" s="146"/>
      <c r="Z25" s="146"/>
      <c r="AA25" s="146"/>
      <c r="AB25" s="146"/>
      <c r="AC25" s="146"/>
      <c r="AD25" s="146"/>
      <c r="AE25" s="146"/>
      <c r="AF25" s="146"/>
      <c r="AG25" s="146" t="s">
        <v>130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x14ac:dyDescent="0.2">
      <c r="A26" s="155" t="s">
        <v>93</v>
      </c>
      <c r="B26" s="156" t="s">
        <v>57</v>
      </c>
      <c r="C26" s="174" t="s">
        <v>58</v>
      </c>
      <c r="D26" s="157"/>
      <c r="E26" s="158"/>
      <c r="F26" s="159"/>
      <c r="G26" s="160">
        <f>SUMIF(AG27:AG53,"&lt;&gt;NOR",G27:G53)</f>
        <v>0</v>
      </c>
      <c r="H26" s="154"/>
      <c r="I26" s="154">
        <f>SUM(I27:I53)</f>
        <v>77180.579999999987</v>
      </c>
      <c r="J26" s="154"/>
      <c r="K26" s="154">
        <f>SUM(K27:K53)</f>
        <v>92884.150000000009</v>
      </c>
      <c r="L26" s="154"/>
      <c r="M26" s="154">
        <f>SUM(M27:M53)</f>
        <v>0</v>
      </c>
      <c r="N26" s="154"/>
      <c r="O26" s="154">
        <f>SUM(O27:O53)</f>
        <v>0.52</v>
      </c>
      <c r="P26" s="154"/>
      <c r="Q26" s="154">
        <f>SUM(Q27:Q53)</f>
        <v>1.36</v>
      </c>
      <c r="R26" s="154"/>
      <c r="S26" s="154"/>
      <c r="T26" s="154"/>
      <c r="U26" s="154"/>
      <c r="V26" s="154">
        <f>SUM(V27:V53)</f>
        <v>156.84</v>
      </c>
      <c r="W26" s="154"/>
      <c r="X26" s="154"/>
      <c r="AG26" t="s">
        <v>94</v>
      </c>
    </row>
    <row r="27" spans="1:60" outlineLevel="1" x14ac:dyDescent="0.2">
      <c r="A27" s="161">
        <v>10</v>
      </c>
      <c r="B27" s="162" t="s">
        <v>131</v>
      </c>
      <c r="C27" s="175" t="s">
        <v>132</v>
      </c>
      <c r="D27" s="163" t="s">
        <v>97</v>
      </c>
      <c r="E27" s="164">
        <v>30</v>
      </c>
      <c r="F27" s="165"/>
      <c r="G27" s="166">
        <f>ROUND(E27*F27,2)</f>
        <v>0</v>
      </c>
      <c r="H27" s="151">
        <v>169.14</v>
      </c>
      <c r="I27" s="151">
        <f>ROUND(E27*H27,2)</f>
        <v>5074.2</v>
      </c>
      <c r="J27" s="151">
        <v>177.36</v>
      </c>
      <c r="K27" s="151">
        <f>ROUND(E27*J27,2)</f>
        <v>5320.8</v>
      </c>
      <c r="L27" s="151">
        <v>21</v>
      </c>
      <c r="M27" s="151">
        <f>G27*(1+L27/100)</f>
        <v>0</v>
      </c>
      <c r="N27" s="151">
        <v>4.1799999999999997E-3</v>
      </c>
      <c r="O27" s="151">
        <f>ROUND(E27*N27,2)</f>
        <v>0.13</v>
      </c>
      <c r="P27" s="151">
        <v>0</v>
      </c>
      <c r="Q27" s="151">
        <f>ROUND(E27*P27,2)</f>
        <v>0</v>
      </c>
      <c r="R27" s="151"/>
      <c r="S27" s="151" t="s">
        <v>98</v>
      </c>
      <c r="T27" s="151" t="s">
        <v>98</v>
      </c>
      <c r="U27" s="151">
        <v>0.32</v>
      </c>
      <c r="V27" s="151">
        <f>ROUND(E27*U27,2)</f>
        <v>9.6</v>
      </c>
      <c r="W27" s="151"/>
      <c r="X27" s="151" t="s">
        <v>99</v>
      </c>
      <c r="Y27" s="146"/>
      <c r="Z27" s="146"/>
      <c r="AA27" s="146"/>
      <c r="AB27" s="146"/>
      <c r="AC27" s="146"/>
      <c r="AD27" s="146"/>
      <c r="AE27" s="146"/>
      <c r="AF27" s="146"/>
      <c r="AG27" s="146" t="s">
        <v>100</v>
      </c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outlineLevel="1" x14ac:dyDescent="0.2">
      <c r="A28" s="149"/>
      <c r="B28" s="150"/>
      <c r="C28" s="176" t="s">
        <v>133</v>
      </c>
      <c r="D28" s="152"/>
      <c r="E28" s="153">
        <v>30</v>
      </c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46"/>
      <c r="Z28" s="146"/>
      <c r="AA28" s="146"/>
      <c r="AB28" s="146"/>
      <c r="AC28" s="146"/>
      <c r="AD28" s="146"/>
      <c r="AE28" s="146"/>
      <c r="AF28" s="146"/>
      <c r="AG28" s="146" t="s">
        <v>102</v>
      </c>
      <c r="AH28" s="146">
        <v>0</v>
      </c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outlineLevel="1" x14ac:dyDescent="0.2">
      <c r="A29" s="161">
        <v>11</v>
      </c>
      <c r="B29" s="162" t="s">
        <v>134</v>
      </c>
      <c r="C29" s="175" t="s">
        <v>135</v>
      </c>
      <c r="D29" s="163" t="s">
        <v>97</v>
      </c>
      <c r="E29" s="164">
        <v>150</v>
      </c>
      <c r="F29" s="165"/>
      <c r="G29" s="166">
        <f>ROUND(E29*F29,2)</f>
        <v>0</v>
      </c>
      <c r="H29" s="151">
        <v>365.24</v>
      </c>
      <c r="I29" s="151">
        <f>ROUND(E29*H29,2)</f>
        <v>54786</v>
      </c>
      <c r="J29" s="151">
        <v>247.76</v>
      </c>
      <c r="K29" s="151">
        <f>ROUND(E29*J29,2)</f>
        <v>37164</v>
      </c>
      <c r="L29" s="151">
        <v>21</v>
      </c>
      <c r="M29" s="151">
        <f>G29*(1+L29/100)</f>
        <v>0</v>
      </c>
      <c r="N29" s="151">
        <v>1.2099999999999999E-3</v>
      </c>
      <c r="O29" s="151">
        <f>ROUND(E29*N29,2)</f>
        <v>0.18</v>
      </c>
      <c r="P29" s="151">
        <v>0</v>
      </c>
      <c r="Q29" s="151">
        <f>ROUND(E29*P29,2)</f>
        <v>0</v>
      </c>
      <c r="R29" s="151"/>
      <c r="S29" s="151" t="s">
        <v>98</v>
      </c>
      <c r="T29" s="151" t="s">
        <v>98</v>
      </c>
      <c r="U29" s="151">
        <v>0.46</v>
      </c>
      <c r="V29" s="151">
        <f>ROUND(E29*U29,2)</f>
        <v>69</v>
      </c>
      <c r="W29" s="151"/>
      <c r="X29" s="151" t="s">
        <v>99</v>
      </c>
      <c r="Y29" s="146"/>
      <c r="Z29" s="146"/>
      <c r="AA29" s="146"/>
      <c r="AB29" s="146"/>
      <c r="AC29" s="146"/>
      <c r="AD29" s="146"/>
      <c r="AE29" s="146"/>
      <c r="AF29" s="146"/>
      <c r="AG29" s="146" t="s">
        <v>100</v>
      </c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outlineLevel="1" x14ac:dyDescent="0.2">
      <c r="A30" s="149"/>
      <c r="B30" s="150"/>
      <c r="C30" s="237" t="s">
        <v>136</v>
      </c>
      <c r="D30" s="238"/>
      <c r="E30" s="238"/>
      <c r="F30" s="238"/>
      <c r="G30" s="238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46"/>
      <c r="Z30" s="146"/>
      <c r="AA30" s="146"/>
      <c r="AB30" s="146"/>
      <c r="AC30" s="146"/>
      <c r="AD30" s="146"/>
      <c r="AE30" s="146"/>
      <c r="AF30" s="146"/>
      <c r="AG30" s="146" t="s">
        <v>137</v>
      </c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outlineLevel="1" x14ac:dyDescent="0.2">
      <c r="A31" s="149"/>
      <c r="B31" s="150"/>
      <c r="C31" s="176" t="s">
        <v>138</v>
      </c>
      <c r="D31" s="152"/>
      <c r="E31" s="153">
        <v>150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46"/>
      <c r="Z31" s="146"/>
      <c r="AA31" s="146"/>
      <c r="AB31" s="146"/>
      <c r="AC31" s="146"/>
      <c r="AD31" s="146"/>
      <c r="AE31" s="146"/>
      <c r="AF31" s="146"/>
      <c r="AG31" s="146" t="s">
        <v>102</v>
      </c>
      <c r="AH31" s="146">
        <v>0</v>
      </c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outlineLevel="1" x14ac:dyDescent="0.2">
      <c r="A32" s="161">
        <v>12</v>
      </c>
      <c r="B32" s="162" t="s">
        <v>139</v>
      </c>
      <c r="C32" s="175" t="s">
        <v>140</v>
      </c>
      <c r="D32" s="163" t="s">
        <v>115</v>
      </c>
      <c r="E32" s="164">
        <v>6</v>
      </c>
      <c r="F32" s="165"/>
      <c r="G32" s="166">
        <f>ROUND(E32*F32,2)</f>
        <v>0</v>
      </c>
      <c r="H32" s="151">
        <v>426.73</v>
      </c>
      <c r="I32" s="151">
        <f>ROUND(E32*H32,2)</f>
        <v>2560.38</v>
      </c>
      <c r="J32" s="151">
        <v>240.27</v>
      </c>
      <c r="K32" s="151">
        <f>ROUND(E32*J32,2)</f>
        <v>1441.62</v>
      </c>
      <c r="L32" s="151">
        <v>21</v>
      </c>
      <c r="M32" s="151">
        <f>G32*(1+L32/100)</f>
        <v>0</v>
      </c>
      <c r="N32" s="151">
        <v>3.6000000000000002E-4</v>
      </c>
      <c r="O32" s="151">
        <f>ROUND(E32*N32,2)</f>
        <v>0</v>
      </c>
      <c r="P32" s="151">
        <v>0</v>
      </c>
      <c r="Q32" s="151">
        <f>ROUND(E32*P32,2)</f>
        <v>0</v>
      </c>
      <c r="R32" s="151"/>
      <c r="S32" s="151" t="s">
        <v>98</v>
      </c>
      <c r="T32" s="151" t="s">
        <v>98</v>
      </c>
      <c r="U32" s="151">
        <v>0.45</v>
      </c>
      <c r="V32" s="151">
        <f>ROUND(E32*U32,2)</f>
        <v>2.7</v>
      </c>
      <c r="W32" s="151"/>
      <c r="X32" s="151" t="s">
        <v>99</v>
      </c>
      <c r="Y32" s="146"/>
      <c r="Z32" s="146"/>
      <c r="AA32" s="146"/>
      <c r="AB32" s="146"/>
      <c r="AC32" s="146"/>
      <c r="AD32" s="146"/>
      <c r="AE32" s="146"/>
      <c r="AF32" s="146"/>
      <c r="AG32" s="146" t="s">
        <v>100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outlineLevel="1" x14ac:dyDescent="0.2">
      <c r="A33" s="149"/>
      <c r="B33" s="150"/>
      <c r="C33" s="176" t="s">
        <v>141</v>
      </c>
      <c r="D33" s="152"/>
      <c r="E33" s="153">
        <v>6</v>
      </c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46"/>
      <c r="Z33" s="146"/>
      <c r="AA33" s="146"/>
      <c r="AB33" s="146"/>
      <c r="AC33" s="146"/>
      <c r="AD33" s="146"/>
      <c r="AE33" s="146"/>
      <c r="AF33" s="146"/>
      <c r="AG33" s="146" t="s">
        <v>102</v>
      </c>
      <c r="AH33" s="146">
        <v>0</v>
      </c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outlineLevel="1" x14ac:dyDescent="0.2">
      <c r="A34" s="161">
        <v>13</v>
      </c>
      <c r="B34" s="162" t="s">
        <v>142</v>
      </c>
      <c r="C34" s="175" t="s">
        <v>143</v>
      </c>
      <c r="D34" s="163" t="s">
        <v>97</v>
      </c>
      <c r="E34" s="164">
        <v>150</v>
      </c>
      <c r="F34" s="165"/>
      <c r="G34" s="166">
        <f>ROUND(E34*F34,2)</f>
        <v>0</v>
      </c>
      <c r="H34" s="151">
        <v>0</v>
      </c>
      <c r="I34" s="151">
        <f>ROUND(E34*H34,2)</f>
        <v>0</v>
      </c>
      <c r="J34" s="151">
        <v>42.4</v>
      </c>
      <c r="K34" s="151">
        <f>ROUND(E34*J34,2)</f>
        <v>6360</v>
      </c>
      <c r="L34" s="151">
        <v>21</v>
      </c>
      <c r="M34" s="151">
        <f>G34*(1+L34/100)</f>
        <v>0</v>
      </c>
      <c r="N34" s="151">
        <v>0</v>
      </c>
      <c r="O34" s="151">
        <f>ROUND(E34*N34,2)</f>
        <v>0</v>
      </c>
      <c r="P34" s="151">
        <v>3.8400000000000001E-3</v>
      </c>
      <c r="Q34" s="151">
        <f>ROUND(E34*P34,2)</f>
        <v>0.57999999999999996</v>
      </c>
      <c r="R34" s="151"/>
      <c r="S34" s="151" t="s">
        <v>98</v>
      </c>
      <c r="T34" s="151" t="s">
        <v>98</v>
      </c>
      <c r="U34" s="151">
        <v>0.08</v>
      </c>
      <c r="V34" s="151">
        <f>ROUND(E34*U34,2)</f>
        <v>12</v>
      </c>
      <c r="W34" s="151"/>
      <c r="X34" s="151" t="s">
        <v>99</v>
      </c>
      <c r="Y34" s="146"/>
      <c r="Z34" s="146"/>
      <c r="AA34" s="146"/>
      <c r="AB34" s="146"/>
      <c r="AC34" s="146"/>
      <c r="AD34" s="146"/>
      <c r="AE34" s="146"/>
      <c r="AF34" s="146"/>
      <c r="AG34" s="146" t="s">
        <v>100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1" x14ac:dyDescent="0.2">
      <c r="A35" s="149"/>
      <c r="B35" s="150"/>
      <c r="C35" s="176" t="s">
        <v>138</v>
      </c>
      <c r="D35" s="152"/>
      <c r="E35" s="153">
        <v>150</v>
      </c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46"/>
      <c r="Z35" s="146"/>
      <c r="AA35" s="146"/>
      <c r="AB35" s="146"/>
      <c r="AC35" s="146"/>
      <c r="AD35" s="146"/>
      <c r="AE35" s="146"/>
      <c r="AF35" s="146"/>
      <c r="AG35" s="146" t="s">
        <v>102</v>
      </c>
      <c r="AH35" s="146">
        <v>0</v>
      </c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outlineLevel="1" x14ac:dyDescent="0.2">
      <c r="A36" s="161">
        <v>14</v>
      </c>
      <c r="B36" s="162" t="s">
        <v>144</v>
      </c>
      <c r="C36" s="175" t="s">
        <v>145</v>
      </c>
      <c r="D36" s="163" t="s">
        <v>115</v>
      </c>
      <c r="E36" s="164">
        <v>150</v>
      </c>
      <c r="F36" s="165"/>
      <c r="G36" s="166">
        <f>ROUND(E36*F36,2)</f>
        <v>0</v>
      </c>
      <c r="H36" s="151">
        <v>0</v>
      </c>
      <c r="I36" s="151">
        <f>ROUND(E36*H36,2)</f>
        <v>0</v>
      </c>
      <c r="J36" s="151">
        <v>35</v>
      </c>
      <c r="K36" s="151">
        <f>ROUND(E36*J36,2)</f>
        <v>5250</v>
      </c>
      <c r="L36" s="151">
        <v>21</v>
      </c>
      <c r="M36" s="151">
        <f>G36*(1+L36/100)</f>
        <v>0</v>
      </c>
      <c r="N36" s="151">
        <v>0</v>
      </c>
      <c r="O36" s="151">
        <f>ROUND(E36*N36,2)</f>
        <v>0</v>
      </c>
      <c r="P36" s="151">
        <v>6.8999999999999997E-4</v>
      </c>
      <c r="Q36" s="151">
        <f>ROUND(E36*P36,2)</f>
        <v>0.1</v>
      </c>
      <c r="R36" s="151"/>
      <c r="S36" s="151" t="s">
        <v>98</v>
      </c>
      <c r="T36" s="151" t="s">
        <v>98</v>
      </c>
      <c r="U36" s="151">
        <v>7.0000000000000007E-2</v>
      </c>
      <c r="V36" s="151">
        <f>ROUND(E36*U36,2)</f>
        <v>10.5</v>
      </c>
      <c r="W36" s="151"/>
      <c r="X36" s="151" t="s">
        <v>99</v>
      </c>
      <c r="Y36" s="146"/>
      <c r="Z36" s="146"/>
      <c r="AA36" s="146"/>
      <c r="AB36" s="146"/>
      <c r="AC36" s="146"/>
      <c r="AD36" s="146"/>
      <c r="AE36" s="146"/>
      <c r="AF36" s="146"/>
      <c r="AG36" s="146" t="s">
        <v>100</v>
      </c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outlineLevel="1" x14ac:dyDescent="0.2">
      <c r="A37" s="149"/>
      <c r="B37" s="150"/>
      <c r="C37" s="176" t="s">
        <v>138</v>
      </c>
      <c r="D37" s="152"/>
      <c r="E37" s="153">
        <v>150</v>
      </c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46"/>
      <c r="Z37" s="146"/>
      <c r="AA37" s="146"/>
      <c r="AB37" s="146"/>
      <c r="AC37" s="146"/>
      <c r="AD37" s="146"/>
      <c r="AE37" s="146"/>
      <c r="AF37" s="146"/>
      <c r="AG37" s="146" t="s">
        <v>102</v>
      </c>
      <c r="AH37" s="146">
        <v>0</v>
      </c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outlineLevel="1" x14ac:dyDescent="0.2">
      <c r="A38" s="161">
        <v>15</v>
      </c>
      <c r="B38" s="162" t="s">
        <v>146</v>
      </c>
      <c r="C38" s="175" t="s">
        <v>147</v>
      </c>
      <c r="D38" s="163" t="s">
        <v>97</v>
      </c>
      <c r="E38" s="164">
        <v>150</v>
      </c>
      <c r="F38" s="165"/>
      <c r="G38" s="166">
        <f>ROUND(E38*F38,2)</f>
        <v>0</v>
      </c>
      <c r="H38" s="151">
        <v>0</v>
      </c>
      <c r="I38" s="151">
        <f>ROUND(E38*H38,2)</f>
        <v>0</v>
      </c>
      <c r="J38" s="151">
        <v>46.2</v>
      </c>
      <c r="K38" s="151">
        <f>ROUND(E38*J38,2)</f>
        <v>6930</v>
      </c>
      <c r="L38" s="151">
        <v>21</v>
      </c>
      <c r="M38" s="151">
        <f>G38*(1+L38/100)</f>
        <v>0</v>
      </c>
      <c r="N38" s="151">
        <v>0</v>
      </c>
      <c r="O38" s="151">
        <f>ROUND(E38*N38,2)</f>
        <v>0</v>
      </c>
      <c r="P38" s="151">
        <v>3.3600000000000001E-3</v>
      </c>
      <c r="Q38" s="151">
        <f>ROUND(E38*P38,2)</f>
        <v>0.5</v>
      </c>
      <c r="R38" s="151"/>
      <c r="S38" s="151" t="s">
        <v>98</v>
      </c>
      <c r="T38" s="151" t="s">
        <v>98</v>
      </c>
      <c r="U38" s="151">
        <v>0.08</v>
      </c>
      <c r="V38" s="151">
        <f>ROUND(E38*U38,2)</f>
        <v>12</v>
      </c>
      <c r="W38" s="151"/>
      <c r="X38" s="151" t="s">
        <v>99</v>
      </c>
      <c r="Y38" s="146"/>
      <c r="Z38" s="146"/>
      <c r="AA38" s="146"/>
      <c r="AB38" s="146"/>
      <c r="AC38" s="146"/>
      <c r="AD38" s="146"/>
      <c r="AE38" s="146"/>
      <c r="AF38" s="146"/>
      <c r="AG38" s="146" t="s">
        <v>100</v>
      </c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outlineLevel="1" x14ac:dyDescent="0.2">
      <c r="A39" s="149"/>
      <c r="B39" s="150"/>
      <c r="C39" s="176" t="s">
        <v>138</v>
      </c>
      <c r="D39" s="152"/>
      <c r="E39" s="153">
        <v>150</v>
      </c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46"/>
      <c r="Z39" s="146"/>
      <c r="AA39" s="146"/>
      <c r="AB39" s="146"/>
      <c r="AC39" s="146"/>
      <c r="AD39" s="146"/>
      <c r="AE39" s="146"/>
      <c r="AF39" s="146"/>
      <c r="AG39" s="146" t="s">
        <v>102</v>
      </c>
      <c r="AH39" s="146">
        <v>0</v>
      </c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 x14ac:dyDescent="0.2">
      <c r="A40" s="161">
        <v>16</v>
      </c>
      <c r="B40" s="162" t="s">
        <v>148</v>
      </c>
      <c r="C40" s="175" t="s">
        <v>149</v>
      </c>
      <c r="D40" s="163" t="s">
        <v>115</v>
      </c>
      <c r="E40" s="164">
        <v>6</v>
      </c>
      <c r="F40" s="165"/>
      <c r="G40" s="166">
        <f>ROUND(E40*F40,2)</f>
        <v>0</v>
      </c>
      <c r="H40" s="151">
        <v>0</v>
      </c>
      <c r="I40" s="151">
        <f>ROUND(E40*H40,2)</f>
        <v>0</v>
      </c>
      <c r="J40" s="151">
        <v>61.6</v>
      </c>
      <c r="K40" s="151">
        <f>ROUND(E40*J40,2)</f>
        <v>369.6</v>
      </c>
      <c r="L40" s="151">
        <v>21</v>
      </c>
      <c r="M40" s="151">
        <f>G40*(1+L40/100)</f>
        <v>0</v>
      </c>
      <c r="N40" s="151">
        <v>0</v>
      </c>
      <c r="O40" s="151">
        <f>ROUND(E40*N40,2)</f>
        <v>0</v>
      </c>
      <c r="P40" s="151">
        <v>1.15E-3</v>
      </c>
      <c r="Q40" s="151">
        <f>ROUND(E40*P40,2)</f>
        <v>0.01</v>
      </c>
      <c r="R40" s="151"/>
      <c r="S40" s="151" t="s">
        <v>98</v>
      </c>
      <c r="T40" s="151" t="s">
        <v>98</v>
      </c>
      <c r="U40" s="151">
        <v>0.11</v>
      </c>
      <c r="V40" s="151">
        <f>ROUND(E40*U40,2)</f>
        <v>0.66</v>
      </c>
      <c r="W40" s="151"/>
      <c r="X40" s="151" t="s">
        <v>99</v>
      </c>
      <c r="Y40" s="146"/>
      <c r="Z40" s="146"/>
      <c r="AA40" s="146"/>
      <c r="AB40" s="146"/>
      <c r="AC40" s="146"/>
      <c r="AD40" s="146"/>
      <c r="AE40" s="146"/>
      <c r="AF40" s="146"/>
      <c r="AG40" s="146" t="s">
        <v>100</v>
      </c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1" x14ac:dyDescent="0.2">
      <c r="A41" s="149"/>
      <c r="B41" s="150"/>
      <c r="C41" s="176" t="s">
        <v>141</v>
      </c>
      <c r="D41" s="152"/>
      <c r="E41" s="153">
        <v>6</v>
      </c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46"/>
      <c r="Z41" s="146"/>
      <c r="AA41" s="146"/>
      <c r="AB41" s="146"/>
      <c r="AC41" s="146"/>
      <c r="AD41" s="146"/>
      <c r="AE41" s="146"/>
      <c r="AF41" s="146"/>
      <c r="AG41" s="146" t="s">
        <v>102</v>
      </c>
      <c r="AH41" s="146">
        <v>0</v>
      </c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outlineLevel="1" x14ac:dyDescent="0.2">
      <c r="A42" s="161">
        <v>17</v>
      </c>
      <c r="B42" s="162" t="s">
        <v>150</v>
      </c>
      <c r="C42" s="175" t="s">
        <v>151</v>
      </c>
      <c r="D42" s="163" t="s">
        <v>115</v>
      </c>
      <c r="E42" s="164">
        <v>4</v>
      </c>
      <c r="F42" s="165"/>
      <c r="G42" s="166">
        <f>ROUND(E42*F42,2)</f>
        <v>0</v>
      </c>
      <c r="H42" s="151">
        <v>0</v>
      </c>
      <c r="I42" s="151">
        <f>ROUND(E42*H42,2)</f>
        <v>0</v>
      </c>
      <c r="J42" s="151">
        <v>61.6</v>
      </c>
      <c r="K42" s="151">
        <f>ROUND(E42*J42,2)</f>
        <v>246.4</v>
      </c>
      <c r="L42" s="151">
        <v>21</v>
      </c>
      <c r="M42" s="151">
        <f>G42*(1+L42/100)</f>
        <v>0</v>
      </c>
      <c r="N42" s="151">
        <v>0</v>
      </c>
      <c r="O42" s="151">
        <f>ROUND(E42*N42,2)</f>
        <v>0</v>
      </c>
      <c r="P42" s="151">
        <v>2.0080000000000001E-2</v>
      </c>
      <c r="Q42" s="151">
        <f>ROUND(E42*P42,2)</f>
        <v>0.08</v>
      </c>
      <c r="R42" s="151"/>
      <c r="S42" s="151" t="s">
        <v>98</v>
      </c>
      <c r="T42" s="151" t="s">
        <v>98</v>
      </c>
      <c r="U42" s="151">
        <v>0.11</v>
      </c>
      <c r="V42" s="151">
        <f>ROUND(E42*U42,2)</f>
        <v>0.44</v>
      </c>
      <c r="W42" s="151"/>
      <c r="X42" s="151" t="s">
        <v>99</v>
      </c>
      <c r="Y42" s="146"/>
      <c r="Z42" s="146"/>
      <c r="AA42" s="146"/>
      <c r="AB42" s="146"/>
      <c r="AC42" s="146"/>
      <c r="AD42" s="146"/>
      <c r="AE42" s="146"/>
      <c r="AF42" s="146"/>
      <c r="AG42" s="146" t="s">
        <v>100</v>
      </c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outlineLevel="1" x14ac:dyDescent="0.2">
      <c r="A43" s="149"/>
      <c r="B43" s="150"/>
      <c r="C43" s="176" t="s">
        <v>152</v>
      </c>
      <c r="D43" s="152"/>
      <c r="E43" s="153">
        <v>4</v>
      </c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46"/>
      <c r="Z43" s="146"/>
      <c r="AA43" s="146"/>
      <c r="AB43" s="146"/>
      <c r="AC43" s="146"/>
      <c r="AD43" s="146"/>
      <c r="AE43" s="146"/>
      <c r="AF43" s="146"/>
      <c r="AG43" s="146" t="s">
        <v>102</v>
      </c>
      <c r="AH43" s="146">
        <v>0</v>
      </c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outlineLevel="1" x14ac:dyDescent="0.2">
      <c r="A44" s="161">
        <v>18</v>
      </c>
      <c r="B44" s="162" t="s">
        <v>153</v>
      </c>
      <c r="C44" s="175" t="s">
        <v>154</v>
      </c>
      <c r="D44" s="163" t="s">
        <v>97</v>
      </c>
      <c r="E44" s="164">
        <v>30</v>
      </c>
      <c r="F44" s="165"/>
      <c r="G44" s="166">
        <f>ROUND(E44*F44,2)</f>
        <v>0</v>
      </c>
      <c r="H44" s="151">
        <v>0</v>
      </c>
      <c r="I44" s="151">
        <f>ROUND(E44*H44,2)</f>
        <v>0</v>
      </c>
      <c r="J44" s="151">
        <v>30.8</v>
      </c>
      <c r="K44" s="151">
        <f>ROUND(E44*J44,2)</f>
        <v>924</v>
      </c>
      <c r="L44" s="151">
        <v>21</v>
      </c>
      <c r="M44" s="151">
        <f>G44*(1+L44/100)</f>
        <v>0</v>
      </c>
      <c r="N44" s="151">
        <v>0</v>
      </c>
      <c r="O44" s="151">
        <f>ROUND(E44*N44,2)</f>
        <v>0</v>
      </c>
      <c r="P44" s="151">
        <v>3.0699999999999998E-3</v>
      </c>
      <c r="Q44" s="151">
        <f>ROUND(E44*P44,2)</f>
        <v>0.09</v>
      </c>
      <c r="R44" s="151"/>
      <c r="S44" s="151" t="s">
        <v>98</v>
      </c>
      <c r="T44" s="151" t="s">
        <v>98</v>
      </c>
      <c r="U44" s="151">
        <v>5.2900000000000003E-2</v>
      </c>
      <c r="V44" s="151">
        <f>ROUND(E44*U44,2)</f>
        <v>1.59</v>
      </c>
      <c r="W44" s="151"/>
      <c r="X44" s="151" t="s">
        <v>99</v>
      </c>
      <c r="Y44" s="146"/>
      <c r="Z44" s="146"/>
      <c r="AA44" s="146"/>
      <c r="AB44" s="146"/>
      <c r="AC44" s="146"/>
      <c r="AD44" s="146"/>
      <c r="AE44" s="146"/>
      <c r="AF44" s="146"/>
      <c r="AG44" s="146" t="s">
        <v>100</v>
      </c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</row>
    <row r="45" spans="1:60" outlineLevel="1" x14ac:dyDescent="0.2">
      <c r="A45" s="149"/>
      <c r="B45" s="150"/>
      <c r="C45" s="176" t="s">
        <v>133</v>
      </c>
      <c r="D45" s="152"/>
      <c r="E45" s="153">
        <v>30</v>
      </c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46"/>
      <c r="Z45" s="146"/>
      <c r="AA45" s="146"/>
      <c r="AB45" s="146"/>
      <c r="AC45" s="146"/>
      <c r="AD45" s="146"/>
      <c r="AE45" s="146"/>
      <c r="AF45" s="146"/>
      <c r="AG45" s="146" t="s">
        <v>102</v>
      </c>
      <c r="AH45" s="146">
        <v>0</v>
      </c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outlineLevel="1" x14ac:dyDescent="0.2">
      <c r="A46" s="167">
        <v>19</v>
      </c>
      <c r="B46" s="168" t="s">
        <v>155</v>
      </c>
      <c r="C46" s="177" t="s">
        <v>156</v>
      </c>
      <c r="D46" s="169" t="s">
        <v>157</v>
      </c>
      <c r="E46" s="170">
        <v>4</v>
      </c>
      <c r="F46" s="171"/>
      <c r="G46" s="172">
        <f>ROUND(E46*F46,2)</f>
        <v>0</v>
      </c>
      <c r="H46" s="151">
        <v>0</v>
      </c>
      <c r="I46" s="151">
        <f>ROUND(E46*H46,2)</f>
        <v>0</v>
      </c>
      <c r="J46" s="151">
        <v>1250</v>
      </c>
      <c r="K46" s="151">
        <f>ROUND(E46*J46,2)</f>
        <v>5000</v>
      </c>
      <c r="L46" s="151">
        <v>21</v>
      </c>
      <c r="M46" s="151">
        <f>G46*(1+L46/100)</f>
        <v>0</v>
      </c>
      <c r="N46" s="151">
        <v>0</v>
      </c>
      <c r="O46" s="151">
        <f>ROUND(E46*N46,2)</f>
        <v>0</v>
      </c>
      <c r="P46" s="151">
        <v>0</v>
      </c>
      <c r="Q46" s="151">
        <f>ROUND(E46*P46,2)</f>
        <v>0</v>
      </c>
      <c r="R46" s="151"/>
      <c r="S46" s="151" t="s">
        <v>122</v>
      </c>
      <c r="T46" s="151" t="s">
        <v>123</v>
      </c>
      <c r="U46" s="151">
        <v>0</v>
      </c>
      <c r="V46" s="151">
        <f>ROUND(E46*U46,2)</f>
        <v>0</v>
      </c>
      <c r="W46" s="151"/>
      <c r="X46" s="151" t="s">
        <v>99</v>
      </c>
      <c r="Y46" s="146"/>
      <c r="Z46" s="146"/>
      <c r="AA46" s="146"/>
      <c r="AB46" s="146"/>
      <c r="AC46" s="146"/>
      <c r="AD46" s="146"/>
      <c r="AE46" s="146"/>
      <c r="AF46" s="146"/>
      <c r="AG46" s="146" t="s">
        <v>100</v>
      </c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1" x14ac:dyDescent="0.2">
      <c r="A47" s="161">
        <v>20</v>
      </c>
      <c r="B47" s="162" t="s">
        <v>158</v>
      </c>
      <c r="C47" s="175" t="s">
        <v>159</v>
      </c>
      <c r="D47" s="163" t="s">
        <v>115</v>
      </c>
      <c r="E47" s="164">
        <v>4</v>
      </c>
      <c r="F47" s="165"/>
      <c r="G47" s="166">
        <f>ROUND(E47*F47,2)</f>
        <v>0</v>
      </c>
      <c r="H47" s="151">
        <v>0</v>
      </c>
      <c r="I47" s="151">
        <f>ROUND(E47*H47,2)</f>
        <v>0</v>
      </c>
      <c r="J47" s="151">
        <v>933</v>
      </c>
      <c r="K47" s="151">
        <f>ROUND(E47*J47,2)</f>
        <v>3732</v>
      </c>
      <c r="L47" s="151">
        <v>21</v>
      </c>
      <c r="M47" s="151">
        <f>G47*(1+L47/100)</f>
        <v>0</v>
      </c>
      <c r="N47" s="151">
        <v>1.038E-2</v>
      </c>
      <c r="O47" s="151">
        <f>ROUND(E47*N47,2)</f>
        <v>0.04</v>
      </c>
      <c r="P47" s="151">
        <v>0</v>
      </c>
      <c r="Q47" s="151">
        <f>ROUND(E47*P47,2)</f>
        <v>0</v>
      </c>
      <c r="R47" s="151"/>
      <c r="S47" s="151" t="s">
        <v>122</v>
      </c>
      <c r="T47" s="151" t="s">
        <v>98</v>
      </c>
      <c r="U47" s="151">
        <v>1.371</v>
      </c>
      <c r="V47" s="151">
        <f>ROUND(E47*U47,2)</f>
        <v>5.48</v>
      </c>
      <c r="W47" s="151"/>
      <c r="X47" s="151" t="s">
        <v>99</v>
      </c>
      <c r="Y47" s="146"/>
      <c r="Z47" s="146"/>
      <c r="AA47" s="146"/>
      <c r="AB47" s="146"/>
      <c r="AC47" s="146"/>
      <c r="AD47" s="146"/>
      <c r="AE47" s="146"/>
      <c r="AF47" s="146"/>
      <c r="AG47" s="146" t="s">
        <v>100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outlineLevel="1" x14ac:dyDescent="0.2">
      <c r="A48" s="149"/>
      <c r="B48" s="150"/>
      <c r="C48" s="176" t="s">
        <v>116</v>
      </c>
      <c r="D48" s="152"/>
      <c r="E48" s="153">
        <v>4</v>
      </c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46"/>
      <c r="Z48" s="146"/>
      <c r="AA48" s="146"/>
      <c r="AB48" s="146"/>
      <c r="AC48" s="146"/>
      <c r="AD48" s="146"/>
      <c r="AE48" s="146"/>
      <c r="AF48" s="146"/>
      <c r="AG48" s="146" t="s">
        <v>102</v>
      </c>
      <c r="AH48" s="146">
        <v>0</v>
      </c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ht="22.5" outlineLevel="1" x14ac:dyDescent="0.2">
      <c r="A49" s="161">
        <v>21</v>
      </c>
      <c r="B49" s="162" t="s">
        <v>160</v>
      </c>
      <c r="C49" s="175" t="s">
        <v>161</v>
      </c>
      <c r="D49" s="163" t="s">
        <v>97</v>
      </c>
      <c r="E49" s="164">
        <v>40</v>
      </c>
      <c r="F49" s="165"/>
      <c r="G49" s="166">
        <f>ROUND(E49*F49,2)</f>
        <v>0</v>
      </c>
      <c r="H49" s="151">
        <v>0</v>
      </c>
      <c r="I49" s="151">
        <f>ROUND(E49*H49,2)</f>
        <v>0</v>
      </c>
      <c r="J49" s="151">
        <v>478</v>
      </c>
      <c r="K49" s="151">
        <f>ROUND(E49*J49,2)</f>
        <v>19120</v>
      </c>
      <c r="L49" s="151">
        <v>21</v>
      </c>
      <c r="M49" s="151">
        <f>G49*(1+L49/100)</f>
        <v>0</v>
      </c>
      <c r="N49" s="151">
        <v>3.4199999999999999E-3</v>
      </c>
      <c r="O49" s="151">
        <f>ROUND(E49*N49,2)</f>
        <v>0.14000000000000001</v>
      </c>
      <c r="P49" s="151">
        <v>0</v>
      </c>
      <c r="Q49" s="151">
        <f>ROUND(E49*P49,2)</f>
        <v>0</v>
      </c>
      <c r="R49" s="151"/>
      <c r="S49" s="151" t="s">
        <v>122</v>
      </c>
      <c r="T49" s="151" t="s">
        <v>98</v>
      </c>
      <c r="U49" s="151">
        <v>0.76</v>
      </c>
      <c r="V49" s="151">
        <f>ROUND(E49*U49,2)</f>
        <v>30.4</v>
      </c>
      <c r="W49" s="151"/>
      <c r="X49" s="151" t="s">
        <v>99</v>
      </c>
      <c r="Y49" s="146"/>
      <c r="Z49" s="146"/>
      <c r="AA49" s="146"/>
      <c r="AB49" s="146"/>
      <c r="AC49" s="146"/>
      <c r="AD49" s="146"/>
      <c r="AE49" s="146"/>
      <c r="AF49" s="146"/>
      <c r="AG49" s="146" t="s">
        <v>100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outlineLevel="1" x14ac:dyDescent="0.2">
      <c r="A50" s="149"/>
      <c r="B50" s="150"/>
      <c r="C50" s="176" t="s">
        <v>162</v>
      </c>
      <c r="D50" s="152"/>
      <c r="E50" s="153">
        <v>40</v>
      </c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46"/>
      <c r="Z50" s="146"/>
      <c r="AA50" s="146"/>
      <c r="AB50" s="146"/>
      <c r="AC50" s="146"/>
      <c r="AD50" s="146"/>
      <c r="AE50" s="146"/>
      <c r="AF50" s="146"/>
      <c r="AG50" s="146" t="s">
        <v>102</v>
      </c>
      <c r="AH50" s="146">
        <v>0</v>
      </c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outlineLevel="1" x14ac:dyDescent="0.2">
      <c r="A51" s="161">
        <v>22</v>
      </c>
      <c r="B51" s="162" t="s">
        <v>163</v>
      </c>
      <c r="C51" s="175" t="s">
        <v>164</v>
      </c>
      <c r="D51" s="163" t="s">
        <v>115</v>
      </c>
      <c r="E51" s="164">
        <v>4</v>
      </c>
      <c r="F51" s="165"/>
      <c r="G51" s="166">
        <f>ROUND(E51*F51,2)</f>
        <v>0</v>
      </c>
      <c r="H51" s="151">
        <v>3690</v>
      </c>
      <c r="I51" s="151">
        <f>ROUND(E51*H51,2)</f>
        <v>14760</v>
      </c>
      <c r="J51" s="151">
        <v>0</v>
      </c>
      <c r="K51" s="151">
        <f>ROUND(E51*J51,2)</f>
        <v>0</v>
      </c>
      <c r="L51" s="151">
        <v>21</v>
      </c>
      <c r="M51" s="151">
        <f>G51*(1+L51/100)</f>
        <v>0</v>
      </c>
      <c r="N51" s="151">
        <v>6.4999999999999997E-3</v>
      </c>
      <c r="O51" s="151">
        <f>ROUND(E51*N51,2)</f>
        <v>0.03</v>
      </c>
      <c r="P51" s="151">
        <v>0</v>
      </c>
      <c r="Q51" s="151">
        <f>ROUND(E51*P51,2)</f>
        <v>0</v>
      </c>
      <c r="R51" s="151"/>
      <c r="S51" s="151" t="s">
        <v>122</v>
      </c>
      <c r="T51" s="151" t="s">
        <v>123</v>
      </c>
      <c r="U51" s="151">
        <v>0</v>
      </c>
      <c r="V51" s="151">
        <f>ROUND(E51*U51,2)</f>
        <v>0</v>
      </c>
      <c r="W51" s="151"/>
      <c r="X51" s="151" t="s">
        <v>165</v>
      </c>
      <c r="Y51" s="146"/>
      <c r="Z51" s="146"/>
      <c r="AA51" s="146"/>
      <c r="AB51" s="146"/>
      <c r="AC51" s="146"/>
      <c r="AD51" s="146"/>
      <c r="AE51" s="146"/>
      <c r="AF51" s="146"/>
      <c r="AG51" s="146" t="s">
        <v>166</v>
      </c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outlineLevel="1" x14ac:dyDescent="0.2">
      <c r="A52" s="149"/>
      <c r="B52" s="150"/>
      <c r="C52" s="176" t="s">
        <v>116</v>
      </c>
      <c r="D52" s="152"/>
      <c r="E52" s="153">
        <v>4</v>
      </c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46"/>
      <c r="Z52" s="146"/>
      <c r="AA52" s="146"/>
      <c r="AB52" s="146"/>
      <c r="AC52" s="146"/>
      <c r="AD52" s="146"/>
      <c r="AE52" s="146"/>
      <c r="AF52" s="146"/>
      <c r="AG52" s="146" t="s">
        <v>102</v>
      </c>
      <c r="AH52" s="146">
        <v>0</v>
      </c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outlineLevel="1" x14ac:dyDescent="0.2">
      <c r="A53" s="167">
        <v>23</v>
      </c>
      <c r="B53" s="168" t="s">
        <v>167</v>
      </c>
      <c r="C53" s="177" t="s">
        <v>168</v>
      </c>
      <c r="D53" s="169" t="s">
        <v>128</v>
      </c>
      <c r="E53" s="170">
        <v>0.51337999999999995</v>
      </c>
      <c r="F53" s="171"/>
      <c r="G53" s="172">
        <f>ROUND(E53*F53,2)</f>
        <v>0</v>
      </c>
      <c r="H53" s="151">
        <v>0</v>
      </c>
      <c r="I53" s="151">
        <f>ROUND(E53*H53,2)</f>
        <v>0</v>
      </c>
      <c r="J53" s="151">
        <v>1998</v>
      </c>
      <c r="K53" s="151">
        <f>ROUND(E53*J53,2)</f>
        <v>1025.73</v>
      </c>
      <c r="L53" s="151">
        <v>21</v>
      </c>
      <c r="M53" s="151">
        <f>G53*(1+L53/100)</f>
        <v>0</v>
      </c>
      <c r="N53" s="151">
        <v>0</v>
      </c>
      <c r="O53" s="151">
        <f>ROUND(E53*N53,2)</f>
        <v>0</v>
      </c>
      <c r="P53" s="151">
        <v>0</v>
      </c>
      <c r="Q53" s="151">
        <f>ROUND(E53*P53,2)</f>
        <v>0</v>
      </c>
      <c r="R53" s="151"/>
      <c r="S53" s="151" t="s">
        <v>98</v>
      </c>
      <c r="T53" s="151" t="s">
        <v>98</v>
      </c>
      <c r="U53" s="151">
        <v>4.82</v>
      </c>
      <c r="V53" s="151">
        <f>ROUND(E53*U53,2)</f>
        <v>2.4700000000000002</v>
      </c>
      <c r="W53" s="151"/>
      <c r="X53" s="151" t="s">
        <v>129</v>
      </c>
      <c r="Y53" s="146"/>
      <c r="Z53" s="146"/>
      <c r="AA53" s="146"/>
      <c r="AB53" s="146"/>
      <c r="AC53" s="146"/>
      <c r="AD53" s="146"/>
      <c r="AE53" s="146"/>
      <c r="AF53" s="146"/>
      <c r="AG53" s="146" t="s">
        <v>130</v>
      </c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</row>
    <row r="54" spans="1:60" x14ac:dyDescent="0.2">
      <c r="A54" s="155" t="s">
        <v>93</v>
      </c>
      <c r="B54" s="156" t="s">
        <v>59</v>
      </c>
      <c r="C54" s="174" t="s">
        <v>60</v>
      </c>
      <c r="D54" s="157"/>
      <c r="E54" s="158"/>
      <c r="F54" s="159"/>
      <c r="G54" s="160">
        <f>SUMIF(AG55:AG91,"&lt;&gt;NOR",G55:G91)</f>
        <v>0</v>
      </c>
      <c r="H54" s="154"/>
      <c r="I54" s="154">
        <f>SUM(I55:I91)</f>
        <v>780932.92999999993</v>
      </c>
      <c r="J54" s="154"/>
      <c r="K54" s="154">
        <f>SUM(K55:K91)</f>
        <v>686651.35000000009</v>
      </c>
      <c r="L54" s="154"/>
      <c r="M54" s="154">
        <f>SUM(M55:M91)</f>
        <v>0</v>
      </c>
      <c r="N54" s="154"/>
      <c r="O54" s="154">
        <f>SUM(O55:O91)</f>
        <v>72.339999999999989</v>
      </c>
      <c r="P54" s="154"/>
      <c r="Q54" s="154">
        <f>SUM(Q55:Q91)</f>
        <v>66.41</v>
      </c>
      <c r="R54" s="154"/>
      <c r="S54" s="154"/>
      <c r="T54" s="154"/>
      <c r="U54" s="154"/>
      <c r="V54" s="154">
        <f>SUM(V55:V91)</f>
        <v>1263.6200000000001</v>
      </c>
      <c r="W54" s="154"/>
      <c r="X54" s="154"/>
      <c r="AG54" t="s">
        <v>94</v>
      </c>
    </row>
    <row r="55" spans="1:60" outlineLevel="1" x14ac:dyDescent="0.2">
      <c r="A55" s="161">
        <v>24</v>
      </c>
      <c r="B55" s="162" t="s">
        <v>169</v>
      </c>
      <c r="C55" s="175" t="s">
        <v>170</v>
      </c>
      <c r="D55" s="163" t="s">
        <v>109</v>
      </c>
      <c r="E55" s="164">
        <v>950</v>
      </c>
      <c r="F55" s="165"/>
      <c r="G55" s="166">
        <f>ROUND(E55*F55,2)</f>
        <v>0</v>
      </c>
      <c r="H55" s="151">
        <v>0</v>
      </c>
      <c r="I55" s="151">
        <f>ROUND(E55*H55,2)</f>
        <v>0</v>
      </c>
      <c r="J55" s="151">
        <v>100.5</v>
      </c>
      <c r="K55" s="151">
        <f>ROUND(E55*J55,2)</f>
        <v>95475</v>
      </c>
      <c r="L55" s="151">
        <v>21</v>
      </c>
      <c r="M55" s="151">
        <f>G55*(1+L55/100)</f>
        <v>0</v>
      </c>
      <c r="N55" s="151">
        <v>0</v>
      </c>
      <c r="O55" s="151">
        <f>ROUND(E55*N55,2)</f>
        <v>0</v>
      </c>
      <c r="P55" s="151">
        <v>6.7000000000000004E-2</v>
      </c>
      <c r="Q55" s="151">
        <f>ROUND(E55*P55,2)</f>
        <v>63.65</v>
      </c>
      <c r="R55" s="151"/>
      <c r="S55" s="151" t="s">
        <v>98</v>
      </c>
      <c r="T55" s="151" t="s">
        <v>98</v>
      </c>
      <c r="U55" s="151">
        <v>0.21</v>
      </c>
      <c r="V55" s="151">
        <f>ROUND(E55*U55,2)</f>
        <v>199.5</v>
      </c>
      <c r="W55" s="151"/>
      <c r="X55" s="151" t="s">
        <v>99</v>
      </c>
      <c r="Y55" s="146"/>
      <c r="Z55" s="146"/>
      <c r="AA55" s="146"/>
      <c r="AB55" s="146"/>
      <c r="AC55" s="146"/>
      <c r="AD55" s="146"/>
      <c r="AE55" s="146"/>
      <c r="AF55" s="146"/>
      <c r="AG55" s="146" t="s">
        <v>100</v>
      </c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outlineLevel="1" x14ac:dyDescent="0.2">
      <c r="A56" s="149"/>
      <c r="B56" s="150"/>
      <c r="C56" s="176" t="s">
        <v>110</v>
      </c>
      <c r="D56" s="152"/>
      <c r="E56" s="153">
        <v>950</v>
      </c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46"/>
      <c r="Z56" s="146"/>
      <c r="AA56" s="146"/>
      <c r="AB56" s="146"/>
      <c r="AC56" s="146"/>
      <c r="AD56" s="146"/>
      <c r="AE56" s="146"/>
      <c r="AF56" s="146"/>
      <c r="AG56" s="146" t="s">
        <v>102</v>
      </c>
      <c r="AH56" s="146">
        <v>0</v>
      </c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outlineLevel="1" x14ac:dyDescent="0.2">
      <c r="A57" s="161">
        <v>25</v>
      </c>
      <c r="B57" s="162" t="s">
        <v>171</v>
      </c>
      <c r="C57" s="175" t="s">
        <v>172</v>
      </c>
      <c r="D57" s="163" t="s">
        <v>97</v>
      </c>
      <c r="E57" s="164">
        <v>120</v>
      </c>
      <c r="F57" s="165"/>
      <c r="G57" s="166">
        <f>ROUND(E57*F57,2)</f>
        <v>0</v>
      </c>
      <c r="H57" s="151">
        <v>0</v>
      </c>
      <c r="I57" s="151">
        <f>ROUND(E57*H57,2)</f>
        <v>0</v>
      </c>
      <c r="J57" s="151">
        <v>38.4</v>
      </c>
      <c r="K57" s="151">
        <f>ROUND(E57*J57,2)</f>
        <v>4608</v>
      </c>
      <c r="L57" s="151">
        <v>21</v>
      </c>
      <c r="M57" s="151">
        <f>G57*(1+L57/100)</f>
        <v>0</v>
      </c>
      <c r="N57" s="151">
        <v>0</v>
      </c>
      <c r="O57" s="151">
        <f>ROUND(E57*N57,2)</f>
        <v>0</v>
      </c>
      <c r="P57" s="151">
        <v>2.3E-2</v>
      </c>
      <c r="Q57" s="151">
        <f>ROUND(E57*P57,2)</f>
        <v>2.76</v>
      </c>
      <c r="R57" s="151"/>
      <c r="S57" s="151" t="s">
        <v>98</v>
      </c>
      <c r="T57" s="151" t="s">
        <v>98</v>
      </c>
      <c r="U57" s="151">
        <v>0.08</v>
      </c>
      <c r="V57" s="151">
        <f>ROUND(E57*U57,2)</f>
        <v>9.6</v>
      </c>
      <c r="W57" s="151"/>
      <c r="X57" s="151" t="s">
        <v>99</v>
      </c>
      <c r="Y57" s="146"/>
      <c r="Z57" s="146"/>
      <c r="AA57" s="146"/>
      <c r="AB57" s="146"/>
      <c r="AC57" s="146"/>
      <c r="AD57" s="146"/>
      <c r="AE57" s="146"/>
      <c r="AF57" s="146"/>
      <c r="AG57" s="146" t="s">
        <v>100</v>
      </c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</row>
    <row r="58" spans="1:60" outlineLevel="1" x14ac:dyDescent="0.2">
      <c r="A58" s="149"/>
      <c r="B58" s="150"/>
      <c r="C58" s="176" t="s">
        <v>173</v>
      </c>
      <c r="D58" s="152"/>
      <c r="E58" s="153">
        <v>120</v>
      </c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46"/>
      <c r="Z58" s="146"/>
      <c r="AA58" s="146"/>
      <c r="AB58" s="146"/>
      <c r="AC58" s="146"/>
      <c r="AD58" s="146"/>
      <c r="AE58" s="146"/>
      <c r="AF58" s="146"/>
      <c r="AG58" s="146" t="s">
        <v>102</v>
      </c>
      <c r="AH58" s="146">
        <v>0</v>
      </c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</row>
    <row r="59" spans="1:60" ht="22.5" outlineLevel="1" x14ac:dyDescent="0.2">
      <c r="A59" s="161">
        <v>26</v>
      </c>
      <c r="B59" s="162" t="s">
        <v>174</v>
      </c>
      <c r="C59" s="175" t="s">
        <v>175</v>
      </c>
      <c r="D59" s="163" t="s">
        <v>109</v>
      </c>
      <c r="E59" s="164">
        <v>950</v>
      </c>
      <c r="F59" s="165"/>
      <c r="G59" s="166">
        <f>ROUND(E59*F59,2)</f>
        <v>0</v>
      </c>
      <c r="H59" s="151">
        <v>518.36</v>
      </c>
      <c r="I59" s="151">
        <f>ROUND(E59*H59,2)</f>
        <v>492442</v>
      </c>
      <c r="J59" s="151">
        <v>325.64</v>
      </c>
      <c r="K59" s="151">
        <f>ROUND(E59*J59,2)</f>
        <v>309358</v>
      </c>
      <c r="L59" s="151">
        <v>21</v>
      </c>
      <c r="M59" s="151">
        <f>G59*(1+L59/100)</f>
        <v>0</v>
      </c>
      <c r="N59" s="151">
        <v>7.2289999999999993E-2</v>
      </c>
      <c r="O59" s="151">
        <f>ROUND(E59*N59,2)</f>
        <v>68.680000000000007</v>
      </c>
      <c r="P59" s="151">
        <v>0</v>
      </c>
      <c r="Q59" s="151">
        <f>ROUND(E59*P59,2)</f>
        <v>0</v>
      </c>
      <c r="R59" s="151"/>
      <c r="S59" s="151" t="s">
        <v>98</v>
      </c>
      <c r="T59" s="151" t="s">
        <v>98</v>
      </c>
      <c r="U59" s="151">
        <v>0.57699999999999996</v>
      </c>
      <c r="V59" s="151">
        <f>ROUND(E59*U59,2)</f>
        <v>548.15</v>
      </c>
      <c r="W59" s="151"/>
      <c r="X59" s="151" t="s">
        <v>99</v>
      </c>
      <c r="Y59" s="146"/>
      <c r="Z59" s="146"/>
      <c r="AA59" s="146"/>
      <c r="AB59" s="146"/>
      <c r="AC59" s="146"/>
      <c r="AD59" s="146"/>
      <c r="AE59" s="146"/>
      <c r="AF59" s="146"/>
      <c r="AG59" s="146" t="s">
        <v>100</v>
      </c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ht="22.5" outlineLevel="1" x14ac:dyDescent="0.2">
      <c r="A60" s="149"/>
      <c r="B60" s="150"/>
      <c r="C60" s="237" t="s">
        <v>176</v>
      </c>
      <c r="D60" s="238"/>
      <c r="E60" s="238"/>
      <c r="F60" s="238"/>
      <c r="G60" s="238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46"/>
      <c r="Z60" s="146"/>
      <c r="AA60" s="146"/>
      <c r="AB60" s="146"/>
      <c r="AC60" s="146"/>
      <c r="AD60" s="146"/>
      <c r="AE60" s="146"/>
      <c r="AF60" s="146"/>
      <c r="AG60" s="146" t="s">
        <v>137</v>
      </c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73" t="str">
        <f>C60</f>
        <v>Dodávka a montáž základní tašky, poloviční, hřebenové a okapové ( kulatý řez tašky ) včetně pokrývačské malty.</v>
      </c>
      <c r="BB60" s="146"/>
      <c r="BC60" s="146"/>
      <c r="BD60" s="146"/>
      <c r="BE60" s="146"/>
      <c r="BF60" s="146"/>
      <c r="BG60" s="146"/>
      <c r="BH60" s="146"/>
    </row>
    <row r="61" spans="1:60" outlineLevel="1" x14ac:dyDescent="0.2">
      <c r="A61" s="149"/>
      <c r="B61" s="150"/>
      <c r="C61" s="176" t="s">
        <v>177</v>
      </c>
      <c r="D61" s="152"/>
      <c r="E61" s="153">
        <v>950</v>
      </c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46"/>
      <c r="Z61" s="146"/>
      <c r="AA61" s="146"/>
      <c r="AB61" s="146"/>
      <c r="AC61" s="146"/>
      <c r="AD61" s="146"/>
      <c r="AE61" s="146"/>
      <c r="AF61" s="146"/>
      <c r="AG61" s="146" t="s">
        <v>102</v>
      </c>
      <c r="AH61" s="146">
        <v>0</v>
      </c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</row>
    <row r="62" spans="1:60" outlineLevel="1" x14ac:dyDescent="0.2">
      <c r="A62" s="161">
        <v>27</v>
      </c>
      <c r="B62" s="162" t="s">
        <v>178</v>
      </c>
      <c r="C62" s="175" t="s">
        <v>179</v>
      </c>
      <c r="D62" s="163" t="s">
        <v>109</v>
      </c>
      <c r="E62" s="164">
        <v>8</v>
      </c>
      <c r="F62" s="165"/>
      <c r="G62" s="166">
        <f>ROUND(E62*F62,2)</f>
        <v>0</v>
      </c>
      <c r="H62" s="151">
        <v>594.47</v>
      </c>
      <c r="I62" s="151">
        <f>ROUND(E62*H62,2)</f>
        <v>4755.76</v>
      </c>
      <c r="J62" s="151">
        <v>2205.5300000000002</v>
      </c>
      <c r="K62" s="151">
        <f>ROUND(E62*J62,2)</f>
        <v>17644.240000000002</v>
      </c>
      <c r="L62" s="151">
        <v>21</v>
      </c>
      <c r="M62" s="151">
        <f>G62*(1+L62/100)</f>
        <v>0</v>
      </c>
      <c r="N62" s="151">
        <v>7.331E-2</v>
      </c>
      <c r="O62" s="151">
        <f>ROUND(E62*N62,2)</f>
        <v>0.59</v>
      </c>
      <c r="P62" s="151">
        <v>0</v>
      </c>
      <c r="Q62" s="151">
        <f>ROUND(E62*P62,2)</f>
        <v>0</v>
      </c>
      <c r="R62" s="151"/>
      <c r="S62" s="151" t="s">
        <v>98</v>
      </c>
      <c r="T62" s="151" t="s">
        <v>98</v>
      </c>
      <c r="U62" s="151">
        <v>3.9</v>
      </c>
      <c r="V62" s="151">
        <f>ROUND(E62*U62,2)</f>
        <v>31.2</v>
      </c>
      <c r="W62" s="151"/>
      <c r="X62" s="151" t="s">
        <v>99</v>
      </c>
      <c r="Y62" s="146"/>
      <c r="Z62" s="146"/>
      <c r="AA62" s="146"/>
      <c r="AB62" s="146"/>
      <c r="AC62" s="146"/>
      <c r="AD62" s="146"/>
      <c r="AE62" s="146"/>
      <c r="AF62" s="146"/>
      <c r="AG62" s="146" t="s">
        <v>100</v>
      </c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</row>
    <row r="63" spans="1:60" outlineLevel="1" x14ac:dyDescent="0.2">
      <c r="A63" s="149"/>
      <c r="B63" s="150"/>
      <c r="C63" s="176" t="s">
        <v>180</v>
      </c>
      <c r="D63" s="152"/>
      <c r="E63" s="153">
        <v>8</v>
      </c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46"/>
      <c r="Z63" s="146"/>
      <c r="AA63" s="146"/>
      <c r="AB63" s="146"/>
      <c r="AC63" s="146"/>
      <c r="AD63" s="146"/>
      <c r="AE63" s="146"/>
      <c r="AF63" s="146"/>
      <c r="AG63" s="146" t="s">
        <v>102</v>
      </c>
      <c r="AH63" s="146">
        <v>0</v>
      </c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outlineLevel="1" x14ac:dyDescent="0.2">
      <c r="A64" s="161">
        <v>28</v>
      </c>
      <c r="B64" s="162" t="s">
        <v>181</v>
      </c>
      <c r="C64" s="175" t="s">
        <v>182</v>
      </c>
      <c r="D64" s="163" t="s">
        <v>97</v>
      </c>
      <c r="E64" s="164">
        <v>7.6</v>
      </c>
      <c r="F64" s="165"/>
      <c r="G64" s="166">
        <f>ROUND(E64*F64,2)</f>
        <v>0</v>
      </c>
      <c r="H64" s="151">
        <v>342.35</v>
      </c>
      <c r="I64" s="151">
        <f>ROUND(E64*H64,2)</f>
        <v>2601.86</v>
      </c>
      <c r="J64" s="151">
        <v>115.15</v>
      </c>
      <c r="K64" s="151">
        <f>ROUND(E64*J64,2)</f>
        <v>875.14</v>
      </c>
      <c r="L64" s="151">
        <v>21</v>
      </c>
      <c r="M64" s="151">
        <f>G64*(1+L64/100)</f>
        <v>0</v>
      </c>
      <c r="N64" s="151">
        <v>5.94E-3</v>
      </c>
      <c r="O64" s="151">
        <f>ROUND(E64*N64,2)</f>
        <v>0.05</v>
      </c>
      <c r="P64" s="151">
        <v>0</v>
      </c>
      <c r="Q64" s="151">
        <f>ROUND(E64*P64,2)</f>
        <v>0</v>
      </c>
      <c r="R64" s="151"/>
      <c r="S64" s="151" t="s">
        <v>98</v>
      </c>
      <c r="T64" s="151" t="s">
        <v>98</v>
      </c>
      <c r="U64" s="151">
        <v>0.2</v>
      </c>
      <c r="V64" s="151">
        <f>ROUND(E64*U64,2)</f>
        <v>1.52</v>
      </c>
      <c r="W64" s="151"/>
      <c r="X64" s="151" t="s">
        <v>99</v>
      </c>
      <c r="Y64" s="146"/>
      <c r="Z64" s="146"/>
      <c r="AA64" s="146"/>
      <c r="AB64" s="146"/>
      <c r="AC64" s="146"/>
      <c r="AD64" s="146"/>
      <c r="AE64" s="146"/>
      <c r="AF64" s="146"/>
      <c r="AG64" s="146" t="s">
        <v>100</v>
      </c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</row>
    <row r="65" spans="1:60" outlineLevel="1" x14ac:dyDescent="0.2">
      <c r="A65" s="149"/>
      <c r="B65" s="150"/>
      <c r="C65" s="237" t="s">
        <v>183</v>
      </c>
      <c r="D65" s="238"/>
      <c r="E65" s="238"/>
      <c r="F65" s="238"/>
      <c r="G65" s="238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46"/>
      <c r="Z65" s="146"/>
      <c r="AA65" s="146"/>
      <c r="AB65" s="146"/>
      <c r="AC65" s="146"/>
      <c r="AD65" s="146"/>
      <c r="AE65" s="146"/>
      <c r="AF65" s="146"/>
      <c r="AG65" s="146" t="s">
        <v>137</v>
      </c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</row>
    <row r="66" spans="1:60" outlineLevel="1" x14ac:dyDescent="0.2">
      <c r="A66" s="149"/>
      <c r="B66" s="150"/>
      <c r="C66" s="176" t="s">
        <v>184</v>
      </c>
      <c r="D66" s="152"/>
      <c r="E66" s="153">
        <v>7.6</v>
      </c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46"/>
      <c r="Z66" s="146"/>
      <c r="AA66" s="146"/>
      <c r="AB66" s="146"/>
      <c r="AC66" s="146"/>
      <c r="AD66" s="146"/>
      <c r="AE66" s="146"/>
      <c r="AF66" s="146"/>
      <c r="AG66" s="146" t="s">
        <v>102</v>
      </c>
      <c r="AH66" s="146">
        <v>0</v>
      </c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</row>
    <row r="67" spans="1:60" ht="22.5" outlineLevel="1" x14ac:dyDescent="0.2">
      <c r="A67" s="161">
        <v>29</v>
      </c>
      <c r="B67" s="162" t="s">
        <v>185</v>
      </c>
      <c r="C67" s="175" t="s">
        <v>186</v>
      </c>
      <c r="D67" s="163" t="s">
        <v>115</v>
      </c>
      <c r="E67" s="164">
        <v>46.666670000000003</v>
      </c>
      <c r="F67" s="165"/>
      <c r="G67" s="166">
        <f>ROUND(E67*F67,2)</f>
        <v>0</v>
      </c>
      <c r="H67" s="151">
        <v>1838.31</v>
      </c>
      <c r="I67" s="151">
        <f>ROUND(E67*H67,2)</f>
        <v>85787.81</v>
      </c>
      <c r="J67" s="151">
        <v>1536.69</v>
      </c>
      <c r="K67" s="151">
        <f>ROUND(E67*J67,2)</f>
        <v>71712.210000000006</v>
      </c>
      <c r="L67" s="151">
        <v>21</v>
      </c>
      <c r="M67" s="151">
        <f>G67*(1+L67/100)</f>
        <v>0</v>
      </c>
      <c r="N67" s="151">
        <v>6.0000000000000001E-3</v>
      </c>
      <c r="O67" s="151">
        <f>ROUND(E67*N67,2)</f>
        <v>0.28000000000000003</v>
      </c>
      <c r="P67" s="151">
        <v>0</v>
      </c>
      <c r="Q67" s="151">
        <f>ROUND(E67*P67,2)</f>
        <v>0</v>
      </c>
      <c r="R67" s="151"/>
      <c r="S67" s="151" t="s">
        <v>98</v>
      </c>
      <c r="T67" s="151" t="s">
        <v>98</v>
      </c>
      <c r="U67" s="151">
        <v>2.64</v>
      </c>
      <c r="V67" s="151">
        <f>ROUND(E67*U67,2)</f>
        <v>123.2</v>
      </c>
      <c r="W67" s="151"/>
      <c r="X67" s="151" t="s">
        <v>99</v>
      </c>
      <c r="Y67" s="146"/>
      <c r="Z67" s="146"/>
      <c r="AA67" s="146"/>
      <c r="AB67" s="146"/>
      <c r="AC67" s="146"/>
      <c r="AD67" s="146"/>
      <c r="AE67" s="146"/>
      <c r="AF67" s="146"/>
      <c r="AG67" s="146" t="s">
        <v>100</v>
      </c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</row>
    <row r="68" spans="1:60" outlineLevel="1" x14ac:dyDescent="0.2">
      <c r="A68" s="149"/>
      <c r="B68" s="150"/>
      <c r="C68" s="237" t="s">
        <v>187</v>
      </c>
      <c r="D68" s="238"/>
      <c r="E68" s="238"/>
      <c r="F68" s="238"/>
      <c r="G68" s="238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46"/>
      <c r="Z68" s="146"/>
      <c r="AA68" s="146"/>
      <c r="AB68" s="146"/>
      <c r="AC68" s="146"/>
      <c r="AD68" s="146"/>
      <c r="AE68" s="146"/>
      <c r="AF68" s="146"/>
      <c r="AG68" s="146" t="s">
        <v>137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</row>
    <row r="69" spans="1:60" outlineLevel="1" x14ac:dyDescent="0.2">
      <c r="A69" s="149"/>
      <c r="B69" s="150"/>
      <c r="C69" s="176" t="s">
        <v>188</v>
      </c>
      <c r="D69" s="152"/>
      <c r="E69" s="153">
        <v>46.666670000000003</v>
      </c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46"/>
      <c r="Z69" s="146"/>
      <c r="AA69" s="146"/>
      <c r="AB69" s="146"/>
      <c r="AC69" s="146"/>
      <c r="AD69" s="146"/>
      <c r="AE69" s="146"/>
      <c r="AF69" s="146"/>
      <c r="AG69" s="146" t="s">
        <v>102</v>
      </c>
      <c r="AH69" s="146">
        <v>0</v>
      </c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</row>
    <row r="70" spans="1:60" outlineLevel="1" x14ac:dyDescent="0.2">
      <c r="A70" s="161">
        <v>30</v>
      </c>
      <c r="B70" s="162" t="s">
        <v>189</v>
      </c>
      <c r="C70" s="175" t="s">
        <v>190</v>
      </c>
      <c r="D70" s="163" t="s">
        <v>97</v>
      </c>
      <c r="E70" s="164">
        <v>150</v>
      </c>
      <c r="F70" s="165"/>
      <c r="G70" s="166">
        <f>ROUND(E70*F70,2)</f>
        <v>0</v>
      </c>
      <c r="H70" s="151">
        <v>21.22</v>
      </c>
      <c r="I70" s="151">
        <f>ROUND(E70*H70,2)</f>
        <v>3183</v>
      </c>
      <c r="J70" s="151">
        <v>35.78</v>
      </c>
      <c r="K70" s="151">
        <f>ROUND(E70*J70,2)</f>
        <v>5367</v>
      </c>
      <c r="L70" s="151">
        <v>21</v>
      </c>
      <c r="M70" s="151">
        <f>G70*(1+L70/100)</f>
        <v>0</v>
      </c>
      <c r="N70" s="151">
        <v>5.1000000000000004E-4</v>
      </c>
      <c r="O70" s="151">
        <f>ROUND(E70*N70,2)</f>
        <v>0.08</v>
      </c>
      <c r="P70" s="151">
        <v>0</v>
      </c>
      <c r="Q70" s="151">
        <f>ROUND(E70*P70,2)</f>
        <v>0</v>
      </c>
      <c r="R70" s="151"/>
      <c r="S70" s="151" t="s">
        <v>98</v>
      </c>
      <c r="T70" s="151" t="s">
        <v>98</v>
      </c>
      <c r="U70" s="151">
        <v>7.0000000000000007E-2</v>
      </c>
      <c r="V70" s="151">
        <f>ROUND(E70*U70,2)</f>
        <v>10.5</v>
      </c>
      <c r="W70" s="151"/>
      <c r="X70" s="151" t="s">
        <v>99</v>
      </c>
      <c r="Y70" s="146"/>
      <c r="Z70" s="146"/>
      <c r="AA70" s="146"/>
      <c r="AB70" s="146"/>
      <c r="AC70" s="146"/>
      <c r="AD70" s="146"/>
      <c r="AE70" s="146"/>
      <c r="AF70" s="146"/>
      <c r="AG70" s="146" t="s">
        <v>100</v>
      </c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</row>
    <row r="71" spans="1:60" outlineLevel="1" x14ac:dyDescent="0.2">
      <c r="A71" s="149"/>
      <c r="B71" s="150"/>
      <c r="C71" s="237" t="s">
        <v>191</v>
      </c>
      <c r="D71" s="238"/>
      <c r="E71" s="238"/>
      <c r="F71" s="238"/>
      <c r="G71" s="238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46"/>
      <c r="Z71" s="146"/>
      <c r="AA71" s="146"/>
      <c r="AB71" s="146"/>
      <c r="AC71" s="146"/>
      <c r="AD71" s="146"/>
      <c r="AE71" s="146"/>
      <c r="AF71" s="146"/>
      <c r="AG71" s="146" t="s">
        <v>137</v>
      </c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</row>
    <row r="72" spans="1:60" outlineLevel="1" x14ac:dyDescent="0.2">
      <c r="A72" s="149"/>
      <c r="B72" s="150"/>
      <c r="C72" s="176" t="s">
        <v>138</v>
      </c>
      <c r="D72" s="152"/>
      <c r="E72" s="153">
        <v>150</v>
      </c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46"/>
      <c r="Z72" s="146"/>
      <c r="AA72" s="146"/>
      <c r="AB72" s="146"/>
      <c r="AC72" s="146"/>
      <c r="AD72" s="146"/>
      <c r="AE72" s="146"/>
      <c r="AF72" s="146"/>
      <c r="AG72" s="146" t="s">
        <v>102</v>
      </c>
      <c r="AH72" s="146">
        <v>0</v>
      </c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</row>
    <row r="73" spans="1:60" outlineLevel="1" x14ac:dyDescent="0.2">
      <c r="A73" s="161">
        <v>31</v>
      </c>
      <c r="B73" s="162" t="s">
        <v>192</v>
      </c>
      <c r="C73" s="175" t="s">
        <v>193</v>
      </c>
      <c r="D73" s="163" t="s">
        <v>115</v>
      </c>
      <c r="E73" s="164">
        <v>3</v>
      </c>
      <c r="F73" s="165"/>
      <c r="G73" s="166">
        <f>ROUND(E73*F73,2)</f>
        <v>0</v>
      </c>
      <c r="H73" s="151">
        <v>0</v>
      </c>
      <c r="I73" s="151">
        <f>ROUND(E73*H73,2)</f>
        <v>0</v>
      </c>
      <c r="J73" s="151">
        <v>582</v>
      </c>
      <c r="K73" s="151">
        <f>ROUND(E73*J73,2)</f>
        <v>1746</v>
      </c>
      <c r="L73" s="151">
        <v>21</v>
      </c>
      <c r="M73" s="151">
        <f>G73*(1+L73/100)</f>
        <v>0</v>
      </c>
      <c r="N73" s="151">
        <v>0</v>
      </c>
      <c r="O73" s="151">
        <f>ROUND(E73*N73,2)</f>
        <v>0</v>
      </c>
      <c r="P73" s="151">
        <v>0</v>
      </c>
      <c r="Q73" s="151">
        <f>ROUND(E73*P73,2)</f>
        <v>0</v>
      </c>
      <c r="R73" s="151"/>
      <c r="S73" s="151" t="s">
        <v>98</v>
      </c>
      <c r="T73" s="151" t="s">
        <v>98</v>
      </c>
      <c r="U73" s="151">
        <v>1</v>
      </c>
      <c r="V73" s="151">
        <f>ROUND(E73*U73,2)</f>
        <v>3</v>
      </c>
      <c r="W73" s="151"/>
      <c r="X73" s="151" t="s">
        <v>99</v>
      </c>
      <c r="Y73" s="146"/>
      <c r="Z73" s="146"/>
      <c r="AA73" s="146"/>
      <c r="AB73" s="146"/>
      <c r="AC73" s="146"/>
      <c r="AD73" s="146"/>
      <c r="AE73" s="146"/>
      <c r="AF73" s="146"/>
      <c r="AG73" s="146" t="s">
        <v>100</v>
      </c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</row>
    <row r="74" spans="1:60" outlineLevel="1" x14ac:dyDescent="0.2">
      <c r="A74" s="149"/>
      <c r="B74" s="150"/>
      <c r="C74" s="176" t="s">
        <v>194</v>
      </c>
      <c r="D74" s="152"/>
      <c r="E74" s="153">
        <v>3</v>
      </c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46"/>
      <c r="Z74" s="146"/>
      <c r="AA74" s="146"/>
      <c r="AB74" s="146"/>
      <c r="AC74" s="146"/>
      <c r="AD74" s="146"/>
      <c r="AE74" s="146"/>
      <c r="AF74" s="146"/>
      <c r="AG74" s="146" t="s">
        <v>102</v>
      </c>
      <c r="AH74" s="146">
        <v>0</v>
      </c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</row>
    <row r="75" spans="1:60" outlineLevel="1" x14ac:dyDescent="0.2">
      <c r="A75" s="161">
        <v>32</v>
      </c>
      <c r="B75" s="162" t="s">
        <v>195</v>
      </c>
      <c r="C75" s="175" t="s">
        <v>196</v>
      </c>
      <c r="D75" s="163" t="s">
        <v>97</v>
      </c>
      <c r="E75" s="164">
        <v>60</v>
      </c>
      <c r="F75" s="165"/>
      <c r="G75" s="166">
        <f>ROUND(E75*F75,2)</f>
        <v>0</v>
      </c>
      <c r="H75" s="151">
        <v>789.21</v>
      </c>
      <c r="I75" s="151">
        <f>ROUND(E75*H75,2)</f>
        <v>47352.6</v>
      </c>
      <c r="J75" s="151">
        <v>186.79</v>
      </c>
      <c r="K75" s="151">
        <f>ROUND(E75*J75,2)</f>
        <v>11207.4</v>
      </c>
      <c r="L75" s="151">
        <v>21</v>
      </c>
      <c r="M75" s="151">
        <f>G75*(1+L75/100)</f>
        <v>0</v>
      </c>
      <c r="N75" s="151">
        <v>1.061E-2</v>
      </c>
      <c r="O75" s="151">
        <f>ROUND(E75*N75,2)</f>
        <v>0.64</v>
      </c>
      <c r="P75" s="151">
        <v>0</v>
      </c>
      <c r="Q75" s="151">
        <f>ROUND(E75*P75,2)</f>
        <v>0</v>
      </c>
      <c r="R75" s="151"/>
      <c r="S75" s="151" t="s">
        <v>98</v>
      </c>
      <c r="T75" s="151" t="s">
        <v>98</v>
      </c>
      <c r="U75" s="151">
        <v>0.33</v>
      </c>
      <c r="V75" s="151">
        <f>ROUND(E75*U75,2)</f>
        <v>19.8</v>
      </c>
      <c r="W75" s="151"/>
      <c r="X75" s="151" t="s">
        <v>99</v>
      </c>
      <c r="Y75" s="146"/>
      <c r="Z75" s="146"/>
      <c r="AA75" s="146"/>
      <c r="AB75" s="146"/>
      <c r="AC75" s="146"/>
      <c r="AD75" s="146"/>
      <c r="AE75" s="146"/>
      <c r="AF75" s="146"/>
      <c r="AG75" s="146" t="s">
        <v>100</v>
      </c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</row>
    <row r="76" spans="1:60" ht="22.5" outlineLevel="1" x14ac:dyDescent="0.2">
      <c r="A76" s="149"/>
      <c r="B76" s="150"/>
      <c r="C76" s="237" t="s">
        <v>197</v>
      </c>
      <c r="D76" s="238"/>
      <c r="E76" s="238"/>
      <c r="F76" s="238"/>
      <c r="G76" s="238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46"/>
      <c r="Z76" s="146"/>
      <c r="AA76" s="146"/>
      <c r="AB76" s="146"/>
      <c r="AC76" s="146"/>
      <c r="AD76" s="146"/>
      <c r="AE76" s="146"/>
      <c r="AF76" s="146"/>
      <c r="AG76" s="146" t="s">
        <v>137</v>
      </c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73" t="str">
        <f>C76</f>
        <v>Dodávka a montáž hřebenáče větracího, ukončení hřebenáče spodní, větracího pásu, držáku hřebenové latě, hřebenové latě 80x40 mm. Včetně spojovacích prostředků.</v>
      </c>
      <c r="BB76" s="146"/>
      <c r="BC76" s="146"/>
      <c r="BD76" s="146"/>
      <c r="BE76" s="146"/>
      <c r="BF76" s="146"/>
      <c r="BG76" s="146"/>
      <c r="BH76" s="146"/>
    </row>
    <row r="77" spans="1:60" outlineLevel="1" x14ac:dyDescent="0.2">
      <c r="A77" s="149"/>
      <c r="B77" s="150"/>
      <c r="C77" s="176" t="s">
        <v>198</v>
      </c>
      <c r="D77" s="152"/>
      <c r="E77" s="153">
        <v>60</v>
      </c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46"/>
      <c r="Z77" s="146"/>
      <c r="AA77" s="146"/>
      <c r="AB77" s="146"/>
      <c r="AC77" s="146"/>
      <c r="AD77" s="146"/>
      <c r="AE77" s="146"/>
      <c r="AF77" s="146"/>
      <c r="AG77" s="146" t="s">
        <v>102</v>
      </c>
      <c r="AH77" s="146">
        <v>0</v>
      </c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</row>
    <row r="78" spans="1:60" outlineLevel="1" x14ac:dyDescent="0.2">
      <c r="A78" s="161">
        <v>33</v>
      </c>
      <c r="B78" s="162" t="s">
        <v>199</v>
      </c>
      <c r="C78" s="175" t="s">
        <v>200</v>
      </c>
      <c r="D78" s="163" t="s">
        <v>97</v>
      </c>
      <c r="E78" s="164">
        <v>60</v>
      </c>
      <c r="F78" s="165"/>
      <c r="G78" s="166">
        <f>ROUND(E78*F78,2)</f>
        <v>0</v>
      </c>
      <c r="H78" s="151">
        <v>614.44000000000005</v>
      </c>
      <c r="I78" s="151">
        <f>ROUND(E78*H78,2)</f>
        <v>36866.400000000001</v>
      </c>
      <c r="J78" s="151">
        <v>413.56</v>
      </c>
      <c r="K78" s="151">
        <f>ROUND(E78*J78,2)</f>
        <v>24813.599999999999</v>
      </c>
      <c r="L78" s="151">
        <v>21</v>
      </c>
      <c r="M78" s="151">
        <f>G78*(1+L78/100)</f>
        <v>0</v>
      </c>
      <c r="N78" s="151">
        <v>2.137E-2</v>
      </c>
      <c r="O78" s="151">
        <f>ROUND(E78*N78,2)</f>
        <v>1.28</v>
      </c>
      <c r="P78" s="151">
        <v>0</v>
      </c>
      <c r="Q78" s="151">
        <f>ROUND(E78*P78,2)</f>
        <v>0</v>
      </c>
      <c r="R78" s="151"/>
      <c r="S78" s="151" t="s">
        <v>98</v>
      </c>
      <c r="T78" s="151" t="s">
        <v>98</v>
      </c>
      <c r="U78" s="151">
        <v>0.72</v>
      </c>
      <c r="V78" s="151">
        <f>ROUND(E78*U78,2)</f>
        <v>43.2</v>
      </c>
      <c r="W78" s="151"/>
      <c r="X78" s="151" t="s">
        <v>99</v>
      </c>
      <c r="Y78" s="146"/>
      <c r="Z78" s="146"/>
      <c r="AA78" s="146"/>
      <c r="AB78" s="146"/>
      <c r="AC78" s="146"/>
      <c r="AD78" s="146"/>
      <c r="AE78" s="146"/>
      <c r="AF78" s="146"/>
      <c r="AG78" s="146" t="s">
        <v>100</v>
      </c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</row>
    <row r="79" spans="1:60" ht="22.5" outlineLevel="1" x14ac:dyDescent="0.2">
      <c r="A79" s="149"/>
      <c r="B79" s="150"/>
      <c r="C79" s="237" t="s">
        <v>201</v>
      </c>
      <c r="D79" s="238"/>
      <c r="E79" s="238"/>
      <c r="F79" s="238"/>
      <c r="G79" s="238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46"/>
      <c r="Z79" s="146"/>
      <c r="AA79" s="146"/>
      <c r="AB79" s="146"/>
      <c r="AC79" s="146"/>
      <c r="AD79" s="146"/>
      <c r="AE79" s="146"/>
      <c r="AF79" s="146"/>
      <c r="AG79" s="146" t="s">
        <v>137</v>
      </c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73" t="str">
        <f>C79</f>
        <v>Dodávka a montáž hřebenáče nosového, ukončení hřebenáče spodní, držáku latě nároží, nárožní latě 80x40 mm včetně spojovacích prostředků a pokrývačské malty.</v>
      </c>
      <c r="BB79" s="146"/>
      <c r="BC79" s="146"/>
      <c r="BD79" s="146"/>
      <c r="BE79" s="146"/>
      <c r="BF79" s="146"/>
      <c r="BG79" s="146"/>
      <c r="BH79" s="146"/>
    </row>
    <row r="80" spans="1:60" outlineLevel="1" x14ac:dyDescent="0.2">
      <c r="A80" s="149"/>
      <c r="B80" s="150"/>
      <c r="C80" s="176" t="s">
        <v>202</v>
      </c>
      <c r="D80" s="152"/>
      <c r="E80" s="153">
        <v>60</v>
      </c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46"/>
      <c r="Z80" s="146"/>
      <c r="AA80" s="146"/>
      <c r="AB80" s="146"/>
      <c r="AC80" s="146"/>
      <c r="AD80" s="146"/>
      <c r="AE80" s="146"/>
      <c r="AF80" s="146"/>
      <c r="AG80" s="146" t="s">
        <v>102</v>
      </c>
      <c r="AH80" s="146">
        <v>0</v>
      </c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</row>
    <row r="81" spans="1:60" outlineLevel="1" x14ac:dyDescent="0.2">
      <c r="A81" s="161">
        <v>34</v>
      </c>
      <c r="B81" s="162" t="s">
        <v>203</v>
      </c>
      <c r="C81" s="175" t="s">
        <v>204</v>
      </c>
      <c r="D81" s="163" t="s">
        <v>97</v>
      </c>
      <c r="E81" s="164">
        <v>150</v>
      </c>
      <c r="F81" s="165"/>
      <c r="G81" s="166">
        <f>ROUND(E81*F81,2)</f>
        <v>0</v>
      </c>
      <c r="H81" s="151">
        <v>30.42</v>
      </c>
      <c r="I81" s="151">
        <f>ROUND(E81*H81,2)</f>
        <v>4563</v>
      </c>
      <c r="J81" s="151">
        <v>35.78</v>
      </c>
      <c r="K81" s="151">
        <f>ROUND(E81*J81,2)</f>
        <v>5367</v>
      </c>
      <c r="L81" s="151">
        <v>21</v>
      </c>
      <c r="M81" s="151">
        <f>G81*(1+L81/100)</f>
        <v>0</v>
      </c>
      <c r="N81" s="151">
        <v>1.2E-4</v>
      </c>
      <c r="O81" s="151">
        <f>ROUND(E81*N81,2)</f>
        <v>0.02</v>
      </c>
      <c r="P81" s="151">
        <v>0</v>
      </c>
      <c r="Q81" s="151">
        <f>ROUND(E81*P81,2)</f>
        <v>0</v>
      </c>
      <c r="R81" s="151"/>
      <c r="S81" s="151" t="s">
        <v>98</v>
      </c>
      <c r="T81" s="151" t="s">
        <v>98</v>
      </c>
      <c r="U81" s="151">
        <v>7.0000000000000007E-2</v>
      </c>
      <c r="V81" s="151">
        <f>ROUND(E81*U81,2)</f>
        <v>10.5</v>
      </c>
      <c r="W81" s="151"/>
      <c r="X81" s="151" t="s">
        <v>99</v>
      </c>
      <c r="Y81" s="146"/>
      <c r="Z81" s="146"/>
      <c r="AA81" s="146"/>
      <c r="AB81" s="146"/>
      <c r="AC81" s="146"/>
      <c r="AD81" s="146"/>
      <c r="AE81" s="146"/>
      <c r="AF81" s="146"/>
      <c r="AG81" s="146" t="s">
        <v>100</v>
      </c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</row>
    <row r="82" spans="1:60" outlineLevel="1" x14ac:dyDescent="0.2">
      <c r="A82" s="149"/>
      <c r="B82" s="150"/>
      <c r="C82" s="237"/>
      <c r="D82" s="238"/>
      <c r="E82" s="238"/>
      <c r="F82" s="238"/>
      <c r="G82" s="238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46"/>
      <c r="Z82" s="146"/>
      <c r="AA82" s="146"/>
      <c r="AB82" s="146"/>
      <c r="AC82" s="146"/>
      <c r="AD82" s="146"/>
      <c r="AE82" s="146"/>
      <c r="AF82" s="146"/>
      <c r="AG82" s="146" t="s">
        <v>137</v>
      </c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</row>
    <row r="83" spans="1:60" outlineLevel="1" x14ac:dyDescent="0.2">
      <c r="A83" s="149"/>
      <c r="B83" s="150"/>
      <c r="C83" s="176" t="s">
        <v>138</v>
      </c>
      <c r="D83" s="152"/>
      <c r="E83" s="153">
        <v>150</v>
      </c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46"/>
      <c r="Z83" s="146"/>
      <c r="AA83" s="146"/>
      <c r="AB83" s="146"/>
      <c r="AC83" s="146"/>
      <c r="AD83" s="146"/>
      <c r="AE83" s="146"/>
      <c r="AF83" s="146"/>
      <c r="AG83" s="146" t="s">
        <v>102</v>
      </c>
      <c r="AH83" s="146">
        <v>0</v>
      </c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</row>
    <row r="84" spans="1:60" ht="22.5" outlineLevel="1" x14ac:dyDescent="0.2">
      <c r="A84" s="161">
        <v>35</v>
      </c>
      <c r="B84" s="162" t="s">
        <v>205</v>
      </c>
      <c r="C84" s="175" t="s">
        <v>206</v>
      </c>
      <c r="D84" s="163" t="s">
        <v>109</v>
      </c>
      <c r="E84" s="164">
        <v>950</v>
      </c>
      <c r="F84" s="165"/>
      <c r="G84" s="166">
        <f>ROUND(E84*F84,2)</f>
        <v>0</v>
      </c>
      <c r="H84" s="151">
        <v>59.29</v>
      </c>
      <c r="I84" s="151">
        <f>ROUND(E84*H84,2)</f>
        <v>56325.5</v>
      </c>
      <c r="J84" s="151">
        <v>58.21</v>
      </c>
      <c r="K84" s="151">
        <f>ROUND(E84*J84,2)</f>
        <v>55299.5</v>
      </c>
      <c r="L84" s="151">
        <v>21</v>
      </c>
      <c r="M84" s="151">
        <f>G84*(1+L84/100)</f>
        <v>0</v>
      </c>
      <c r="N84" s="151">
        <v>1.1E-4</v>
      </c>
      <c r="O84" s="151">
        <f>ROUND(E84*N84,2)</f>
        <v>0.1</v>
      </c>
      <c r="P84" s="151">
        <v>0</v>
      </c>
      <c r="Q84" s="151">
        <f>ROUND(E84*P84,2)</f>
        <v>0</v>
      </c>
      <c r="R84" s="151"/>
      <c r="S84" s="151" t="s">
        <v>98</v>
      </c>
      <c r="T84" s="151" t="s">
        <v>98</v>
      </c>
      <c r="U84" s="151">
        <v>0.1</v>
      </c>
      <c r="V84" s="151">
        <f>ROUND(E84*U84,2)</f>
        <v>95</v>
      </c>
      <c r="W84" s="151"/>
      <c r="X84" s="151" t="s">
        <v>99</v>
      </c>
      <c r="Y84" s="146"/>
      <c r="Z84" s="146"/>
      <c r="AA84" s="146"/>
      <c r="AB84" s="146"/>
      <c r="AC84" s="146"/>
      <c r="AD84" s="146"/>
      <c r="AE84" s="146"/>
      <c r="AF84" s="146"/>
      <c r="AG84" s="146" t="s">
        <v>100</v>
      </c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</row>
    <row r="85" spans="1:60" outlineLevel="1" x14ac:dyDescent="0.2">
      <c r="A85" s="149"/>
      <c r="B85" s="150"/>
      <c r="C85" s="237" t="s">
        <v>207</v>
      </c>
      <c r="D85" s="238"/>
      <c r="E85" s="238"/>
      <c r="F85" s="238"/>
      <c r="G85" s="238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46"/>
      <c r="Z85" s="146"/>
      <c r="AA85" s="146"/>
      <c r="AB85" s="146"/>
      <c r="AC85" s="146"/>
      <c r="AD85" s="146"/>
      <c r="AE85" s="146"/>
      <c r="AF85" s="146"/>
      <c r="AG85" s="146" t="s">
        <v>137</v>
      </c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</row>
    <row r="86" spans="1:60" outlineLevel="1" x14ac:dyDescent="0.2">
      <c r="A86" s="149"/>
      <c r="B86" s="150"/>
      <c r="C86" s="176" t="s">
        <v>110</v>
      </c>
      <c r="D86" s="152"/>
      <c r="E86" s="153">
        <v>950</v>
      </c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46"/>
      <c r="Z86" s="146"/>
      <c r="AA86" s="146"/>
      <c r="AB86" s="146"/>
      <c r="AC86" s="146"/>
      <c r="AD86" s="146"/>
      <c r="AE86" s="146"/>
      <c r="AF86" s="146"/>
      <c r="AG86" s="146" t="s">
        <v>102</v>
      </c>
      <c r="AH86" s="146">
        <v>0</v>
      </c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</row>
    <row r="87" spans="1:60" outlineLevel="1" x14ac:dyDescent="0.2">
      <c r="A87" s="161">
        <v>36</v>
      </c>
      <c r="B87" s="162" t="s">
        <v>208</v>
      </c>
      <c r="C87" s="175" t="s">
        <v>209</v>
      </c>
      <c r="D87" s="163" t="s">
        <v>115</v>
      </c>
      <c r="E87" s="164">
        <v>3</v>
      </c>
      <c r="F87" s="165"/>
      <c r="G87" s="166">
        <f>ROUND(E87*F87,2)</f>
        <v>0</v>
      </c>
      <c r="H87" s="151">
        <v>4735</v>
      </c>
      <c r="I87" s="151">
        <f>ROUND(E87*H87,2)</f>
        <v>14205</v>
      </c>
      <c r="J87" s="151">
        <v>0</v>
      </c>
      <c r="K87" s="151">
        <f>ROUND(E87*J87,2)</f>
        <v>0</v>
      </c>
      <c r="L87" s="151">
        <v>21</v>
      </c>
      <c r="M87" s="151">
        <f>G87*(1+L87/100)</f>
        <v>0</v>
      </c>
      <c r="N87" s="151">
        <v>1.7999999999999999E-2</v>
      </c>
      <c r="O87" s="151">
        <f>ROUND(E87*N87,2)</f>
        <v>0.05</v>
      </c>
      <c r="P87" s="151">
        <v>0</v>
      </c>
      <c r="Q87" s="151">
        <f>ROUND(E87*P87,2)</f>
        <v>0</v>
      </c>
      <c r="R87" s="151"/>
      <c r="S87" s="151" t="s">
        <v>122</v>
      </c>
      <c r="T87" s="151" t="s">
        <v>98</v>
      </c>
      <c r="U87" s="151">
        <v>0</v>
      </c>
      <c r="V87" s="151">
        <f>ROUND(E87*U87,2)</f>
        <v>0</v>
      </c>
      <c r="W87" s="151"/>
      <c r="X87" s="151" t="s">
        <v>165</v>
      </c>
      <c r="Y87" s="146"/>
      <c r="Z87" s="146"/>
      <c r="AA87" s="146"/>
      <c r="AB87" s="146"/>
      <c r="AC87" s="146"/>
      <c r="AD87" s="146"/>
      <c r="AE87" s="146"/>
      <c r="AF87" s="146"/>
      <c r="AG87" s="146" t="s">
        <v>166</v>
      </c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60" outlineLevel="1" x14ac:dyDescent="0.2">
      <c r="A88" s="149"/>
      <c r="B88" s="150"/>
      <c r="C88" s="176" t="s">
        <v>194</v>
      </c>
      <c r="D88" s="152"/>
      <c r="E88" s="153">
        <v>3</v>
      </c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46"/>
      <c r="Z88" s="146"/>
      <c r="AA88" s="146"/>
      <c r="AB88" s="146"/>
      <c r="AC88" s="146"/>
      <c r="AD88" s="146"/>
      <c r="AE88" s="146"/>
      <c r="AF88" s="146"/>
      <c r="AG88" s="146" t="s">
        <v>102</v>
      </c>
      <c r="AH88" s="146">
        <v>0</v>
      </c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</row>
    <row r="89" spans="1:60" outlineLevel="1" x14ac:dyDescent="0.2">
      <c r="A89" s="161">
        <v>37</v>
      </c>
      <c r="B89" s="162" t="s">
        <v>210</v>
      </c>
      <c r="C89" s="175" t="s">
        <v>211</v>
      </c>
      <c r="D89" s="163" t="s">
        <v>115</v>
      </c>
      <c r="E89" s="164">
        <v>300</v>
      </c>
      <c r="F89" s="165"/>
      <c r="G89" s="166">
        <f>ROUND(E89*F89,2)</f>
        <v>0</v>
      </c>
      <c r="H89" s="151">
        <v>109.5</v>
      </c>
      <c r="I89" s="151">
        <f>ROUND(E89*H89,2)</f>
        <v>32850</v>
      </c>
      <c r="J89" s="151">
        <v>0</v>
      </c>
      <c r="K89" s="151">
        <f>ROUND(E89*J89,2)</f>
        <v>0</v>
      </c>
      <c r="L89" s="151">
        <v>21</v>
      </c>
      <c r="M89" s="151">
        <f>G89*(1+L89/100)</f>
        <v>0</v>
      </c>
      <c r="N89" s="151">
        <v>1.9E-3</v>
      </c>
      <c r="O89" s="151">
        <f>ROUND(E89*N89,2)</f>
        <v>0.56999999999999995</v>
      </c>
      <c r="P89" s="151">
        <v>0</v>
      </c>
      <c r="Q89" s="151">
        <f>ROUND(E89*P89,2)</f>
        <v>0</v>
      </c>
      <c r="R89" s="151" t="s">
        <v>212</v>
      </c>
      <c r="S89" s="151" t="s">
        <v>98</v>
      </c>
      <c r="T89" s="151" t="s">
        <v>98</v>
      </c>
      <c r="U89" s="151">
        <v>0</v>
      </c>
      <c r="V89" s="151">
        <f>ROUND(E89*U89,2)</f>
        <v>0</v>
      </c>
      <c r="W89" s="151"/>
      <c r="X89" s="151" t="s">
        <v>165</v>
      </c>
      <c r="Y89" s="146"/>
      <c r="Z89" s="146"/>
      <c r="AA89" s="146"/>
      <c r="AB89" s="146"/>
      <c r="AC89" s="146"/>
      <c r="AD89" s="146"/>
      <c r="AE89" s="146"/>
      <c r="AF89" s="146"/>
      <c r="AG89" s="146" t="s">
        <v>166</v>
      </c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</row>
    <row r="90" spans="1:60" outlineLevel="1" x14ac:dyDescent="0.2">
      <c r="A90" s="149"/>
      <c r="B90" s="150"/>
      <c r="C90" s="176" t="s">
        <v>213</v>
      </c>
      <c r="D90" s="152"/>
      <c r="E90" s="153">
        <v>300</v>
      </c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46"/>
      <c r="Z90" s="146"/>
      <c r="AA90" s="146"/>
      <c r="AB90" s="146"/>
      <c r="AC90" s="146"/>
      <c r="AD90" s="146"/>
      <c r="AE90" s="146"/>
      <c r="AF90" s="146"/>
      <c r="AG90" s="146" t="s">
        <v>102</v>
      </c>
      <c r="AH90" s="146">
        <v>0</v>
      </c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</row>
    <row r="91" spans="1:60" outlineLevel="1" x14ac:dyDescent="0.2">
      <c r="A91" s="167">
        <v>38</v>
      </c>
      <c r="B91" s="168" t="s">
        <v>214</v>
      </c>
      <c r="C91" s="177" t="s">
        <v>215</v>
      </c>
      <c r="D91" s="169" t="s">
        <v>128</v>
      </c>
      <c r="E91" s="170">
        <v>72.328919999999997</v>
      </c>
      <c r="F91" s="171"/>
      <c r="G91" s="172">
        <f>ROUND(E91*F91,2)</f>
        <v>0</v>
      </c>
      <c r="H91" s="151">
        <v>0</v>
      </c>
      <c r="I91" s="151">
        <f>ROUND(E91*H91,2)</f>
        <v>0</v>
      </c>
      <c r="J91" s="151">
        <v>1150</v>
      </c>
      <c r="K91" s="151">
        <f>ROUND(E91*J91,2)</f>
        <v>83178.259999999995</v>
      </c>
      <c r="L91" s="151">
        <v>21</v>
      </c>
      <c r="M91" s="151">
        <f>G91*(1+L91/100)</f>
        <v>0</v>
      </c>
      <c r="N91" s="151">
        <v>0</v>
      </c>
      <c r="O91" s="151">
        <f>ROUND(E91*N91,2)</f>
        <v>0</v>
      </c>
      <c r="P91" s="151">
        <v>0</v>
      </c>
      <c r="Q91" s="151">
        <f>ROUND(E91*P91,2)</f>
        <v>0</v>
      </c>
      <c r="R91" s="151"/>
      <c r="S91" s="151" t="s">
        <v>98</v>
      </c>
      <c r="T91" s="151" t="s">
        <v>98</v>
      </c>
      <c r="U91" s="151">
        <v>2.3290000000000002</v>
      </c>
      <c r="V91" s="151">
        <f>ROUND(E91*U91,2)</f>
        <v>168.45</v>
      </c>
      <c r="W91" s="151"/>
      <c r="X91" s="151" t="s">
        <v>129</v>
      </c>
      <c r="Y91" s="146"/>
      <c r="Z91" s="146"/>
      <c r="AA91" s="146"/>
      <c r="AB91" s="146"/>
      <c r="AC91" s="146"/>
      <c r="AD91" s="146"/>
      <c r="AE91" s="146"/>
      <c r="AF91" s="146"/>
      <c r="AG91" s="146" t="s">
        <v>130</v>
      </c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</row>
    <row r="92" spans="1:60" x14ac:dyDescent="0.2">
      <c r="A92" s="155" t="s">
        <v>93</v>
      </c>
      <c r="B92" s="156" t="s">
        <v>61</v>
      </c>
      <c r="C92" s="174" t="s">
        <v>62</v>
      </c>
      <c r="D92" s="157"/>
      <c r="E92" s="158"/>
      <c r="F92" s="159"/>
      <c r="G92" s="160">
        <f>SUMIF(AG93:AG94,"&lt;&gt;NOR",G93:G94)</f>
        <v>0</v>
      </c>
      <c r="H92" s="154"/>
      <c r="I92" s="154">
        <f>SUM(I93:I94)</f>
        <v>0</v>
      </c>
      <c r="J92" s="154"/>
      <c r="K92" s="154">
        <f>SUM(K93:K94)</f>
        <v>1915</v>
      </c>
      <c r="L92" s="154"/>
      <c r="M92" s="154">
        <f>SUM(M93:M94)</f>
        <v>0</v>
      </c>
      <c r="N92" s="154"/>
      <c r="O92" s="154">
        <f>SUM(O93:O94)</f>
        <v>0</v>
      </c>
      <c r="P92" s="154"/>
      <c r="Q92" s="154">
        <f>SUM(Q93:Q94)</f>
        <v>0</v>
      </c>
      <c r="R92" s="154"/>
      <c r="S92" s="154"/>
      <c r="T92" s="154"/>
      <c r="U92" s="154"/>
      <c r="V92" s="154">
        <f>SUM(V93:V94)</f>
        <v>4</v>
      </c>
      <c r="W92" s="154"/>
      <c r="X92" s="154"/>
      <c r="AG92" t="s">
        <v>94</v>
      </c>
    </row>
    <row r="93" spans="1:60" outlineLevel="1" x14ac:dyDescent="0.2">
      <c r="A93" s="161">
        <v>39</v>
      </c>
      <c r="B93" s="162" t="s">
        <v>216</v>
      </c>
      <c r="C93" s="175" t="s">
        <v>217</v>
      </c>
      <c r="D93" s="163" t="s">
        <v>115</v>
      </c>
      <c r="E93" s="164">
        <v>5</v>
      </c>
      <c r="F93" s="165"/>
      <c r="G93" s="166">
        <f>ROUND(E93*F93,2)</f>
        <v>0</v>
      </c>
      <c r="H93" s="151">
        <v>0</v>
      </c>
      <c r="I93" s="151">
        <f>ROUND(E93*H93,2)</f>
        <v>0</v>
      </c>
      <c r="J93" s="151">
        <v>383</v>
      </c>
      <c r="K93" s="151">
        <f>ROUND(E93*J93,2)</f>
        <v>1915</v>
      </c>
      <c r="L93" s="151">
        <v>21</v>
      </c>
      <c r="M93" s="151">
        <f>G93*(1+L93/100)</f>
        <v>0</v>
      </c>
      <c r="N93" s="151">
        <v>0</v>
      </c>
      <c r="O93" s="151">
        <f>ROUND(E93*N93,2)</f>
        <v>0</v>
      </c>
      <c r="P93" s="151">
        <v>0</v>
      </c>
      <c r="Q93" s="151">
        <f>ROUND(E93*P93,2)</f>
        <v>0</v>
      </c>
      <c r="R93" s="151"/>
      <c r="S93" s="151" t="s">
        <v>98</v>
      </c>
      <c r="T93" s="151" t="s">
        <v>98</v>
      </c>
      <c r="U93" s="151">
        <v>0.8</v>
      </c>
      <c r="V93" s="151">
        <f>ROUND(E93*U93,2)</f>
        <v>4</v>
      </c>
      <c r="W93" s="151"/>
      <c r="X93" s="151" t="s">
        <v>99</v>
      </c>
      <c r="Y93" s="146"/>
      <c r="Z93" s="146"/>
      <c r="AA93" s="146"/>
      <c r="AB93" s="146"/>
      <c r="AC93" s="146"/>
      <c r="AD93" s="146"/>
      <c r="AE93" s="146"/>
      <c r="AF93" s="146"/>
      <c r="AG93" s="146" t="s">
        <v>100</v>
      </c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</row>
    <row r="94" spans="1:60" outlineLevel="1" x14ac:dyDescent="0.2">
      <c r="A94" s="149"/>
      <c r="B94" s="150"/>
      <c r="C94" s="176" t="s">
        <v>218</v>
      </c>
      <c r="D94" s="152"/>
      <c r="E94" s="153">
        <v>5</v>
      </c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46"/>
      <c r="Z94" s="146"/>
      <c r="AA94" s="146"/>
      <c r="AB94" s="146"/>
      <c r="AC94" s="146"/>
      <c r="AD94" s="146"/>
      <c r="AE94" s="146"/>
      <c r="AF94" s="146"/>
      <c r="AG94" s="146" t="s">
        <v>102</v>
      </c>
      <c r="AH94" s="146">
        <v>0</v>
      </c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</row>
    <row r="95" spans="1:60" x14ac:dyDescent="0.2">
      <c r="A95" s="155" t="s">
        <v>93</v>
      </c>
      <c r="B95" s="156" t="s">
        <v>63</v>
      </c>
      <c r="C95" s="174" t="s">
        <v>64</v>
      </c>
      <c r="D95" s="157"/>
      <c r="E95" s="158"/>
      <c r="F95" s="159"/>
      <c r="G95" s="160">
        <f>SUMIF(AG96:AG106,"&lt;&gt;NOR",G96:G106)</f>
        <v>0</v>
      </c>
      <c r="H95" s="154"/>
      <c r="I95" s="154">
        <f>SUM(I96:I106)</f>
        <v>0</v>
      </c>
      <c r="J95" s="154"/>
      <c r="K95" s="154">
        <f>SUM(K96:K106)</f>
        <v>77796.56</v>
      </c>
      <c r="L95" s="154"/>
      <c r="M95" s="154">
        <f>SUM(M96:M106)</f>
        <v>0</v>
      </c>
      <c r="N95" s="154"/>
      <c r="O95" s="154">
        <f>SUM(O96:O106)</f>
        <v>0</v>
      </c>
      <c r="P95" s="154"/>
      <c r="Q95" s="154">
        <f>SUM(Q96:Q106)</f>
        <v>0</v>
      </c>
      <c r="R95" s="154"/>
      <c r="S95" s="154"/>
      <c r="T95" s="154"/>
      <c r="U95" s="154"/>
      <c r="V95" s="154">
        <f>SUM(V96:V106)</f>
        <v>105.28</v>
      </c>
      <c r="W95" s="154"/>
      <c r="X95" s="154"/>
      <c r="AG95" t="s">
        <v>94</v>
      </c>
    </row>
    <row r="96" spans="1:60" outlineLevel="1" x14ac:dyDescent="0.2">
      <c r="A96" s="167">
        <v>40</v>
      </c>
      <c r="B96" s="168" t="s">
        <v>219</v>
      </c>
      <c r="C96" s="177" t="s">
        <v>220</v>
      </c>
      <c r="D96" s="169" t="s">
        <v>128</v>
      </c>
      <c r="E96" s="170">
        <v>319.77044000000001</v>
      </c>
      <c r="F96" s="171"/>
      <c r="G96" s="172">
        <f>ROUND(E96*F96,2)</f>
        <v>0</v>
      </c>
      <c r="H96" s="151">
        <v>0</v>
      </c>
      <c r="I96" s="151">
        <f>ROUND(E96*H96,2)</f>
        <v>0</v>
      </c>
      <c r="J96" s="151">
        <v>15.9</v>
      </c>
      <c r="K96" s="151">
        <f>ROUND(E96*J96,2)</f>
        <v>5084.3500000000004</v>
      </c>
      <c r="L96" s="151">
        <v>21</v>
      </c>
      <c r="M96" s="151">
        <f>G96*(1+L96/100)</f>
        <v>0</v>
      </c>
      <c r="N96" s="151">
        <v>0</v>
      </c>
      <c r="O96" s="151">
        <f>ROUND(E96*N96,2)</f>
        <v>0</v>
      </c>
      <c r="P96" s="151">
        <v>0</v>
      </c>
      <c r="Q96" s="151">
        <f>ROUND(E96*P96,2)</f>
        <v>0</v>
      </c>
      <c r="R96" s="151"/>
      <c r="S96" s="151" t="s">
        <v>98</v>
      </c>
      <c r="T96" s="151" t="s">
        <v>98</v>
      </c>
      <c r="U96" s="151">
        <v>0</v>
      </c>
      <c r="V96" s="151">
        <f>ROUND(E96*U96,2)</f>
        <v>0</v>
      </c>
      <c r="W96" s="151"/>
      <c r="X96" s="151" t="s">
        <v>99</v>
      </c>
      <c r="Y96" s="146"/>
      <c r="Z96" s="146"/>
      <c r="AA96" s="146"/>
      <c r="AB96" s="146"/>
      <c r="AC96" s="146"/>
      <c r="AD96" s="146"/>
      <c r="AE96" s="146"/>
      <c r="AF96" s="146"/>
      <c r="AG96" s="146" t="s">
        <v>100</v>
      </c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</row>
    <row r="97" spans="1:60" outlineLevel="1" x14ac:dyDescent="0.2">
      <c r="A97" s="167">
        <v>41</v>
      </c>
      <c r="B97" s="168" t="s">
        <v>221</v>
      </c>
      <c r="C97" s="177" t="s">
        <v>222</v>
      </c>
      <c r="D97" s="169" t="s">
        <v>128</v>
      </c>
      <c r="E97" s="170">
        <v>67.772819999999996</v>
      </c>
      <c r="F97" s="171"/>
      <c r="G97" s="172">
        <f>ROUND(E97*F97,2)</f>
        <v>0</v>
      </c>
      <c r="H97" s="151">
        <v>0</v>
      </c>
      <c r="I97" s="151">
        <f>ROUND(E97*H97,2)</f>
        <v>0</v>
      </c>
      <c r="J97" s="151">
        <v>300</v>
      </c>
      <c r="K97" s="151">
        <f>ROUND(E97*J97,2)</f>
        <v>20331.849999999999</v>
      </c>
      <c r="L97" s="151">
        <v>21</v>
      </c>
      <c r="M97" s="151">
        <f>G97*(1+L97/100)</f>
        <v>0</v>
      </c>
      <c r="N97" s="151">
        <v>0</v>
      </c>
      <c r="O97" s="151">
        <f>ROUND(E97*N97,2)</f>
        <v>0</v>
      </c>
      <c r="P97" s="151">
        <v>0</v>
      </c>
      <c r="Q97" s="151">
        <f>ROUND(E97*P97,2)</f>
        <v>0</v>
      </c>
      <c r="R97" s="151"/>
      <c r="S97" s="151" t="s">
        <v>98</v>
      </c>
      <c r="T97" s="151" t="s">
        <v>98</v>
      </c>
      <c r="U97" s="151">
        <v>0</v>
      </c>
      <c r="V97" s="151">
        <f>ROUND(E97*U97,2)</f>
        <v>0</v>
      </c>
      <c r="W97" s="151"/>
      <c r="X97" s="151" t="s">
        <v>99</v>
      </c>
      <c r="Y97" s="146"/>
      <c r="Z97" s="146"/>
      <c r="AA97" s="146"/>
      <c r="AB97" s="146"/>
      <c r="AC97" s="146"/>
      <c r="AD97" s="146"/>
      <c r="AE97" s="146"/>
      <c r="AF97" s="146"/>
      <c r="AG97" s="146" t="s">
        <v>100</v>
      </c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</row>
    <row r="98" spans="1:60" outlineLevel="1" x14ac:dyDescent="0.2">
      <c r="A98" s="167">
        <v>42</v>
      </c>
      <c r="B98" s="168" t="s">
        <v>223</v>
      </c>
      <c r="C98" s="177" t="s">
        <v>224</v>
      </c>
      <c r="D98" s="169" t="s">
        <v>128</v>
      </c>
      <c r="E98" s="170">
        <v>12.169790000000001</v>
      </c>
      <c r="F98" s="171"/>
      <c r="G98" s="172">
        <f>ROUND(E98*F98,2)</f>
        <v>0</v>
      </c>
      <c r="H98" s="151">
        <v>0</v>
      </c>
      <c r="I98" s="151">
        <f>ROUND(E98*H98,2)</f>
        <v>0</v>
      </c>
      <c r="J98" s="151">
        <v>504</v>
      </c>
      <c r="K98" s="151">
        <f>ROUND(E98*J98,2)</f>
        <v>6133.57</v>
      </c>
      <c r="L98" s="151">
        <v>21</v>
      </c>
      <c r="M98" s="151">
        <f>G98*(1+L98/100)</f>
        <v>0</v>
      </c>
      <c r="N98" s="151">
        <v>0</v>
      </c>
      <c r="O98" s="151">
        <f>ROUND(E98*N98,2)</f>
        <v>0</v>
      </c>
      <c r="P98" s="151">
        <v>0</v>
      </c>
      <c r="Q98" s="151">
        <f>ROUND(E98*P98,2)</f>
        <v>0</v>
      </c>
      <c r="R98" s="151"/>
      <c r="S98" s="151" t="s">
        <v>98</v>
      </c>
      <c r="T98" s="151" t="s">
        <v>98</v>
      </c>
      <c r="U98" s="151">
        <v>0</v>
      </c>
      <c r="V98" s="151">
        <f>ROUND(E98*U98,2)</f>
        <v>0</v>
      </c>
      <c r="W98" s="151"/>
      <c r="X98" s="151" t="s">
        <v>99</v>
      </c>
      <c r="Y98" s="146"/>
      <c r="Z98" s="146"/>
      <c r="AA98" s="146"/>
      <c r="AB98" s="146"/>
      <c r="AC98" s="146"/>
      <c r="AD98" s="146"/>
      <c r="AE98" s="146"/>
      <c r="AF98" s="146"/>
      <c r="AG98" s="146" t="s">
        <v>100</v>
      </c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</row>
    <row r="99" spans="1:60" outlineLevel="1" x14ac:dyDescent="0.2">
      <c r="A99" s="161">
        <v>43</v>
      </c>
      <c r="B99" s="162" t="s">
        <v>225</v>
      </c>
      <c r="C99" s="175" t="s">
        <v>226</v>
      </c>
      <c r="D99" s="163" t="s">
        <v>128</v>
      </c>
      <c r="E99" s="164">
        <v>79.942610000000002</v>
      </c>
      <c r="F99" s="165"/>
      <c r="G99" s="166">
        <f>ROUND(E99*F99,2)</f>
        <v>0</v>
      </c>
      <c r="H99" s="151">
        <v>0</v>
      </c>
      <c r="I99" s="151">
        <f>ROUND(E99*H99,2)</f>
        <v>0</v>
      </c>
      <c r="J99" s="151">
        <v>166</v>
      </c>
      <c r="K99" s="151">
        <f>ROUND(E99*J99,2)</f>
        <v>13270.47</v>
      </c>
      <c r="L99" s="151">
        <v>21</v>
      </c>
      <c r="M99" s="151">
        <f>G99*(1+L99/100)</f>
        <v>0</v>
      </c>
      <c r="N99" s="151">
        <v>0</v>
      </c>
      <c r="O99" s="151">
        <f>ROUND(E99*N99,2)</f>
        <v>0</v>
      </c>
      <c r="P99" s="151">
        <v>0</v>
      </c>
      <c r="Q99" s="151">
        <f>ROUND(E99*P99,2)</f>
        <v>0</v>
      </c>
      <c r="R99" s="151"/>
      <c r="S99" s="151" t="s">
        <v>98</v>
      </c>
      <c r="T99" s="151" t="s">
        <v>98</v>
      </c>
      <c r="U99" s="151">
        <v>0.27700000000000002</v>
      </c>
      <c r="V99" s="151">
        <f>ROUND(E99*U99,2)</f>
        <v>22.14</v>
      </c>
      <c r="W99" s="151"/>
      <c r="X99" s="151" t="s">
        <v>227</v>
      </c>
      <c r="Y99" s="146"/>
      <c r="Z99" s="146"/>
      <c r="AA99" s="146"/>
      <c r="AB99" s="146"/>
      <c r="AC99" s="146"/>
      <c r="AD99" s="146"/>
      <c r="AE99" s="146"/>
      <c r="AF99" s="146"/>
      <c r="AG99" s="146" t="s">
        <v>228</v>
      </c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</row>
    <row r="100" spans="1:60" outlineLevel="1" x14ac:dyDescent="0.2">
      <c r="A100" s="149"/>
      <c r="B100" s="150"/>
      <c r="C100" s="237" t="s">
        <v>229</v>
      </c>
      <c r="D100" s="238"/>
      <c r="E100" s="238"/>
      <c r="F100" s="238"/>
      <c r="G100" s="238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46"/>
      <c r="Z100" s="146"/>
      <c r="AA100" s="146"/>
      <c r="AB100" s="146"/>
      <c r="AC100" s="146"/>
      <c r="AD100" s="146"/>
      <c r="AE100" s="146"/>
      <c r="AF100" s="146"/>
      <c r="AG100" s="146" t="s">
        <v>137</v>
      </c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</row>
    <row r="101" spans="1:60" outlineLevel="1" x14ac:dyDescent="0.2">
      <c r="A101" s="149"/>
      <c r="B101" s="150"/>
      <c r="C101" s="246" t="s">
        <v>230</v>
      </c>
      <c r="D101" s="247"/>
      <c r="E101" s="247"/>
      <c r="F101" s="247"/>
      <c r="G101" s="247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46"/>
      <c r="Z101" s="146"/>
      <c r="AA101" s="146"/>
      <c r="AB101" s="146"/>
      <c r="AC101" s="146"/>
      <c r="AD101" s="146"/>
      <c r="AE101" s="146"/>
      <c r="AF101" s="146"/>
      <c r="AG101" s="146" t="s">
        <v>137</v>
      </c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</row>
    <row r="102" spans="1:60" ht="22.5" outlineLevel="1" x14ac:dyDescent="0.2">
      <c r="A102" s="149"/>
      <c r="B102" s="150"/>
      <c r="C102" s="246" t="s">
        <v>231</v>
      </c>
      <c r="D102" s="247"/>
      <c r="E102" s="247"/>
      <c r="F102" s="247"/>
      <c r="G102" s="247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46"/>
      <c r="Z102" s="146"/>
      <c r="AA102" s="146"/>
      <c r="AB102" s="146"/>
      <c r="AC102" s="146"/>
      <c r="AD102" s="146"/>
      <c r="AE102" s="146"/>
      <c r="AF102" s="146"/>
      <c r="AG102" s="146" t="s">
        <v>137</v>
      </c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73" t="str">
        <f>C102</f>
        <v>- při vodorovné dopravě po vodě : vyložení na hromady na suchu nebo na přeložení na dopravní prostředek na suchu do 15 m vodorovně a současně do 4 m svisle,</v>
      </c>
      <c r="BB102" s="146"/>
      <c r="BC102" s="146"/>
      <c r="BD102" s="146"/>
      <c r="BE102" s="146"/>
      <c r="BF102" s="146"/>
      <c r="BG102" s="146"/>
      <c r="BH102" s="146"/>
    </row>
    <row r="103" spans="1:60" outlineLevel="1" x14ac:dyDescent="0.2">
      <c r="A103" s="149"/>
      <c r="B103" s="150"/>
      <c r="C103" s="246" t="s">
        <v>232</v>
      </c>
      <c r="D103" s="247"/>
      <c r="E103" s="247"/>
      <c r="F103" s="247"/>
      <c r="G103" s="247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46"/>
      <c r="Z103" s="146"/>
      <c r="AA103" s="146"/>
      <c r="AB103" s="146"/>
      <c r="AC103" s="146"/>
      <c r="AD103" s="146"/>
      <c r="AE103" s="146"/>
      <c r="AF103" s="146"/>
      <c r="AG103" s="146" t="s">
        <v>137</v>
      </c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</row>
    <row r="104" spans="1:60" outlineLevel="1" x14ac:dyDescent="0.2">
      <c r="A104" s="167">
        <v>44</v>
      </c>
      <c r="B104" s="168" t="s">
        <v>233</v>
      </c>
      <c r="C104" s="177" t="s">
        <v>234</v>
      </c>
      <c r="D104" s="169" t="s">
        <v>128</v>
      </c>
      <c r="E104" s="170">
        <v>79.942610000000002</v>
      </c>
      <c r="F104" s="171"/>
      <c r="G104" s="172">
        <f>ROUND(E104*F104,2)</f>
        <v>0</v>
      </c>
      <c r="H104" s="151">
        <v>0</v>
      </c>
      <c r="I104" s="151">
        <f>ROUND(E104*H104,2)</f>
        <v>0</v>
      </c>
      <c r="J104" s="151">
        <v>185.5</v>
      </c>
      <c r="K104" s="151">
        <f>ROUND(E104*J104,2)</f>
        <v>14829.35</v>
      </c>
      <c r="L104" s="151">
        <v>21</v>
      </c>
      <c r="M104" s="151">
        <f>G104*(1+L104/100)</f>
        <v>0</v>
      </c>
      <c r="N104" s="151">
        <v>0</v>
      </c>
      <c r="O104" s="151">
        <f>ROUND(E104*N104,2)</f>
        <v>0</v>
      </c>
      <c r="P104" s="151">
        <v>0</v>
      </c>
      <c r="Q104" s="151">
        <f>ROUND(E104*P104,2)</f>
        <v>0</v>
      </c>
      <c r="R104" s="151"/>
      <c r="S104" s="151" t="s">
        <v>98</v>
      </c>
      <c r="T104" s="151" t="s">
        <v>98</v>
      </c>
      <c r="U104" s="151">
        <v>0.55000000000000004</v>
      </c>
      <c r="V104" s="151">
        <f>ROUND(E104*U104,2)</f>
        <v>43.97</v>
      </c>
      <c r="W104" s="151"/>
      <c r="X104" s="151" t="s">
        <v>227</v>
      </c>
      <c r="Y104" s="146"/>
      <c r="Z104" s="146"/>
      <c r="AA104" s="146"/>
      <c r="AB104" s="146"/>
      <c r="AC104" s="146"/>
      <c r="AD104" s="146"/>
      <c r="AE104" s="146"/>
      <c r="AF104" s="146"/>
      <c r="AG104" s="146" t="s">
        <v>228</v>
      </c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</row>
    <row r="105" spans="1:60" outlineLevel="1" x14ac:dyDescent="0.2">
      <c r="A105" s="161">
        <v>45</v>
      </c>
      <c r="B105" s="162" t="s">
        <v>235</v>
      </c>
      <c r="C105" s="175" t="s">
        <v>236</v>
      </c>
      <c r="D105" s="163" t="s">
        <v>128</v>
      </c>
      <c r="E105" s="164">
        <v>79.942610000000002</v>
      </c>
      <c r="F105" s="165"/>
      <c r="G105" s="166">
        <f>ROUND(E105*F105,2)</f>
        <v>0</v>
      </c>
      <c r="H105" s="151">
        <v>0</v>
      </c>
      <c r="I105" s="151">
        <f>ROUND(E105*H105,2)</f>
        <v>0</v>
      </c>
      <c r="J105" s="151">
        <v>227</v>
      </c>
      <c r="K105" s="151">
        <f>ROUND(E105*J105,2)</f>
        <v>18146.97</v>
      </c>
      <c r="L105" s="151">
        <v>21</v>
      </c>
      <c r="M105" s="151">
        <f>G105*(1+L105/100)</f>
        <v>0</v>
      </c>
      <c r="N105" s="151">
        <v>0</v>
      </c>
      <c r="O105" s="151">
        <f>ROUND(E105*N105,2)</f>
        <v>0</v>
      </c>
      <c r="P105" s="151">
        <v>0</v>
      </c>
      <c r="Q105" s="151">
        <f>ROUND(E105*P105,2)</f>
        <v>0</v>
      </c>
      <c r="R105" s="151"/>
      <c r="S105" s="151" t="s">
        <v>98</v>
      </c>
      <c r="T105" s="151" t="s">
        <v>98</v>
      </c>
      <c r="U105" s="151">
        <v>0.49</v>
      </c>
      <c r="V105" s="151">
        <f>ROUND(E105*U105,2)</f>
        <v>39.17</v>
      </c>
      <c r="W105" s="151"/>
      <c r="X105" s="151" t="s">
        <v>227</v>
      </c>
      <c r="Y105" s="146"/>
      <c r="Z105" s="146"/>
      <c r="AA105" s="146"/>
      <c r="AB105" s="146"/>
      <c r="AC105" s="146"/>
      <c r="AD105" s="146"/>
      <c r="AE105" s="146"/>
      <c r="AF105" s="146"/>
      <c r="AG105" s="146" t="s">
        <v>228</v>
      </c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</row>
    <row r="106" spans="1:60" outlineLevel="1" x14ac:dyDescent="0.2">
      <c r="A106" s="149"/>
      <c r="B106" s="150"/>
      <c r="C106" s="237" t="s">
        <v>237</v>
      </c>
      <c r="D106" s="238"/>
      <c r="E106" s="238"/>
      <c r="F106" s="238"/>
      <c r="G106" s="238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46"/>
      <c r="Z106" s="146"/>
      <c r="AA106" s="146"/>
      <c r="AB106" s="146"/>
      <c r="AC106" s="146"/>
      <c r="AD106" s="146"/>
      <c r="AE106" s="146"/>
      <c r="AF106" s="146"/>
      <c r="AG106" s="146" t="s">
        <v>137</v>
      </c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</row>
    <row r="107" spans="1:60" x14ac:dyDescent="0.2">
      <c r="A107" s="155" t="s">
        <v>93</v>
      </c>
      <c r="B107" s="156" t="s">
        <v>66</v>
      </c>
      <c r="C107" s="174" t="s">
        <v>29</v>
      </c>
      <c r="D107" s="157"/>
      <c r="E107" s="158"/>
      <c r="F107" s="159"/>
      <c r="G107" s="160">
        <f>SUMIF(AG108:AG113,"&lt;&gt;NOR",G108:G113)</f>
        <v>0</v>
      </c>
      <c r="H107" s="154"/>
      <c r="I107" s="154">
        <f>SUM(I108:I113)</f>
        <v>0</v>
      </c>
      <c r="J107" s="154"/>
      <c r="K107" s="154">
        <f>SUM(K108:K113)</f>
        <v>126643.91</v>
      </c>
      <c r="L107" s="154"/>
      <c r="M107" s="154">
        <f>SUM(M108:M113)</f>
        <v>0</v>
      </c>
      <c r="N107" s="154"/>
      <c r="O107" s="154">
        <f>SUM(O108:O113)</f>
        <v>0</v>
      </c>
      <c r="P107" s="154"/>
      <c r="Q107" s="154">
        <f>SUM(Q108:Q113)</f>
        <v>0</v>
      </c>
      <c r="R107" s="154"/>
      <c r="S107" s="154"/>
      <c r="T107" s="154"/>
      <c r="U107" s="154"/>
      <c r="V107" s="154">
        <f>SUM(V108:V113)</f>
        <v>0</v>
      </c>
      <c r="W107" s="154"/>
      <c r="X107" s="154"/>
      <c r="AG107" t="s">
        <v>94</v>
      </c>
    </row>
    <row r="108" spans="1:60" outlineLevel="1" x14ac:dyDescent="0.2">
      <c r="A108" s="161">
        <v>46</v>
      </c>
      <c r="B108" s="162" t="s">
        <v>238</v>
      </c>
      <c r="C108" s="175" t="s">
        <v>239</v>
      </c>
      <c r="D108" s="163" t="s">
        <v>240</v>
      </c>
      <c r="E108" s="164">
        <v>1</v>
      </c>
      <c r="F108" s="165"/>
      <c r="G108" s="166">
        <f>ROUND(E108*F108,2)</f>
        <v>0</v>
      </c>
      <c r="H108" s="151">
        <v>0</v>
      </c>
      <c r="I108" s="151">
        <f>ROUND(E108*H108,2)</f>
        <v>0</v>
      </c>
      <c r="J108" s="151">
        <v>55262.8</v>
      </c>
      <c r="K108" s="151">
        <f>ROUND(E108*J108,2)</f>
        <v>55262.8</v>
      </c>
      <c r="L108" s="151">
        <v>21</v>
      </c>
      <c r="M108" s="151">
        <f>G108*(1+L108/100)</f>
        <v>0</v>
      </c>
      <c r="N108" s="151">
        <v>0</v>
      </c>
      <c r="O108" s="151">
        <f>ROUND(E108*N108,2)</f>
        <v>0</v>
      </c>
      <c r="P108" s="151">
        <v>0</v>
      </c>
      <c r="Q108" s="151">
        <f>ROUND(E108*P108,2)</f>
        <v>0</v>
      </c>
      <c r="R108" s="151"/>
      <c r="S108" s="151" t="s">
        <v>98</v>
      </c>
      <c r="T108" s="151" t="s">
        <v>123</v>
      </c>
      <c r="U108" s="151">
        <v>0</v>
      </c>
      <c r="V108" s="151">
        <f>ROUND(E108*U108,2)</f>
        <v>0</v>
      </c>
      <c r="W108" s="151"/>
      <c r="X108" s="151" t="s">
        <v>241</v>
      </c>
      <c r="Y108" s="146"/>
      <c r="Z108" s="146"/>
      <c r="AA108" s="146"/>
      <c r="AB108" s="146"/>
      <c r="AC108" s="146"/>
      <c r="AD108" s="146"/>
      <c r="AE108" s="146"/>
      <c r="AF108" s="146"/>
      <c r="AG108" s="146" t="s">
        <v>242</v>
      </c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</row>
    <row r="109" spans="1:60" outlineLevel="1" x14ac:dyDescent="0.2">
      <c r="A109" s="149"/>
      <c r="B109" s="150"/>
      <c r="C109" s="237" t="s">
        <v>243</v>
      </c>
      <c r="D109" s="238"/>
      <c r="E109" s="238"/>
      <c r="F109" s="238"/>
      <c r="G109" s="238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46"/>
      <c r="Z109" s="146"/>
      <c r="AA109" s="146"/>
      <c r="AB109" s="146"/>
      <c r="AC109" s="146"/>
      <c r="AD109" s="146"/>
      <c r="AE109" s="146"/>
      <c r="AF109" s="146"/>
      <c r="AG109" s="146" t="s">
        <v>137</v>
      </c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</row>
    <row r="110" spans="1:60" outlineLevel="1" x14ac:dyDescent="0.2">
      <c r="A110" s="161">
        <v>47</v>
      </c>
      <c r="B110" s="162" t="s">
        <v>244</v>
      </c>
      <c r="C110" s="175" t="s">
        <v>245</v>
      </c>
      <c r="D110" s="163" t="s">
        <v>240</v>
      </c>
      <c r="E110" s="164">
        <v>1</v>
      </c>
      <c r="F110" s="165"/>
      <c r="G110" s="166">
        <f>ROUND(E110*F110,2)</f>
        <v>0</v>
      </c>
      <c r="H110" s="151">
        <v>0</v>
      </c>
      <c r="I110" s="151">
        <f>ROUND(E110*H110,2)</f>
        <v>0</v>
      </c>
      <c r="J110" s="151">
        <v>46052.33</v>
      </c>
      <c r="K110" s="151">
        <f>ROUND(E110*J110,2)</f>
        <v>46052.33</v>
      </c>
      <c r="L110" s="151">
        <v>21</v>
      </c>
      <c r="M110" s="151">
        <f>G110*(1+L110/100)</f>
        <v>0</v>
      </c>
      <c r="N110" s="151">
        <v>0</v>
      </c>
      <c r="O110" s="151">
        <f>ROUND(E110*N110,2)</f>
        <v>0</v>
      </c>
      <c r="P110" s="151">
        <v>0</v>
      </c>
      <c r="Q110" s="151">
        <f>ROUND(E110*P110,2)</f>
        <v>0</v>
      </c>
      <c r="R110" s="151"/>
      <c r="S110" s="151" t="s">
        <v>98</v>
      </c>
      <c r="T110" s="151" t="s">
        <v>123</v>
      </c>
      <c r="U110" s="151">
        <v>0</v>
      </c>
      <c r="V110" s="151">
        <f>ROUND(E110*U110,2)</f>
        <v>0</v>
      </c>
      <c r="W110" s="151"/>
      <c r="X110" s="151" t="s">
        <v>241</v>
      </c>
      <c r="Y110" s="146"/>
      <c r="Z110" s="146"/>
      <c r="AA110" s="146"/>
      <c r="AB110" s="146"/>
      <c r="AC110" s="146"/>
      <c r="AD110" s="146"/>
      <c r="AE110" s="146"/>
      <c r="AF110" s="146"/>
      <c r="AG110" s="146" t="s">
        <v>242</v>
      </c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</row>
    <row r="111" spans="1:60" outlineLevel="1" x14ac:dyDescent="0.2">
      <c r="A111" s="149"/>
      <c r="B111" s="150"/>
      <c r="C111" s="237" t="s">
        <v>246</v>
      </c>
      <c r="D111" s="238"/>
      <c r="E111" s="238"/>
      <c r="F111" s="238"/>
      <c r="G111" s="238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46"/>
      <c r="Z111" s="146"/>
      <c r="AA111" s="146"/>
      <c r="AB111" s="146"/>
      <c r="AC111" s="146"/>
      <c r="AD111" s="146"/>
      <c r="AE111" s="146"/>
      <c r="AF111" s="146"/>
      <c r="AG111" s="146" t="s">
        <v>137</v>
      </c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</row>
    <row r="112" spans="1:60" outlineLevel="1" x14ac:dyDescent="0.2">
      <c r="A112" s="161">
        <v>48</v>
      </c>
      <c r="B112" s="162" t="s">
        <v>247</v>
      </c>
      <c r="C112" s="175" t="s">
        <v>248</v>
      </c>
      <c r="D112" s="163" t="s">
        <v>240</v>
      </c>
      <c r="E112" s="164">
        <v>1</v>
      </c>
      <c r="F112" s="165"/>
      <c r="G112" s="166">
        <f>ROUND(E112*F112,2)</f>
        <v>0</v>
      </c>
      <c r="H112" s="151">
        <v>0</v>
      </c>
      <c r="I112" s="151">
        <f>ROUND(E112*H112,2)</f>
        <v>0</v>
      </c>
      <c r="J112" s="151">
        <v>25328.78</v>
      </c>
      <c r="K112" s="151">
        <f>ROUND(E112*J112,2)</f>
        <v>25328.78</v>
      </c>
      <c r="L112" s="151">
        <v>21</v>
      </c>
      <c r="M112" s="151">
        <f>G112*(1+L112/100)</f>
        <v>0</v>
      </c>
      <c r="N112" s="151">
        <v>0</v>
      </c>
      <c r="O112" s="151">
        <f>ROUND(E112*N112,2)</f>
        <v>0</v>
      </c>
      <c r="P112" s="151">
        <v>0</v>
      </c>
      <c r="Q112" s="151">
        <f>ROUND(E112*P112,2)</f>
        <v>0</v>
      </c>
      <c r="R112" s="151"/>
      <c r="S112" s="151" t="s">
        <v>98</v>
      </c>
      <c r="T112" s="151" t="s">
        <v>123</v>
      </c>
      <c r="U112" s="151">
        <v>0</v>
      </c>
      <c r="V112" s="151">
        <f>ROUND(E112*U112,2)</f>
        <v>0</v>
      </c>
      <c r="W112" s="151"/>
      <c r="X112" s="151" t="s">
        <v>241</v>
      </c>
      <c r="Y112" s="146"/>
      <c r="Z112" s="146"/>
      <c r="AA112" s="146"/>
      <c r="AB112" s="146"/>
      <c r="AC112" s="146"/>
      <c r="AD112" s="146"/>
      <c r="AE112" s="146"/>
      <c r="AF112" s="146"/>
      <c r="AG112" s="146" t="s">
        <v>242</v>
      </c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</row>
    <row r="113" spans="1:60" ht="45" outlineLevel="1" x14ac:dyDescent="0.2">
      <c r="A113" s="149"/>
      <c r="B113" s="150"/>
      <c r="C113" s="237" t="s">
        <v>249</v>
      </c>
      <c r="D113" s="238"/>
      <c r="E113" s="238"/>
      <c r="F113" s="238"/>
      <c r="G113" s="238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46"/>
      <c r="Z113" s="146"/>
      <c r="AA113" s="146"/>
      <c r="AB113" s="146"/>
      <c r="AC113" s="146"/>
      <c r="AD113" s="146"/>
      <c r="AE113" s="146"/>
      <c r="AF113" s="146"/>
      <c r="AG113" s="146" t="s">
        <v>137</v>
      </c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73" t="str">
        <f>C113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113" s="146"/>
      <c r="BC113" s="146"/>
      <c r="BD113" s="146"/>
      <c r="BE113" s="146"/>
      <c r="BF113" s="146"/>
      <c r="BG113" s="146"/>
      <c r="BH113" s="146"/>
    </row>
    <row r="114" spans="1:60" x14ac:dyDescent="0.2">
      <c r="A114" s="155" t="s">
        <v>93</v>
      </c>
      <c r="B114" s="156" t="s">
        <v>67</v>
      </c>
      <c r="C114" s="174" t="s">
        <v>30</v>
      </c>
      <c r="D114" s="157"/>
      <c r="E114" s="158"/>
      <c r="F114" s="159"/>
      <c r="G114" s="160">
        <f>SUMIF(AG115:AG122,"&lt;&gt;NOR",G115:G122)</f>
        <v>0</v>
      </c>
      <c r="H114" s="154"/>
      <c r="I114" s="154">
        <f>SUM(I115:I122)</f>
        <v>0</v>
      </c>
      <c r="J114" s="154"/>
      <c r="K114" s="154">
        <f>SUM(K115:K122)</f>
        <v>114480</v>
      </c>
      <c r="L114" s="154"/>
      <c r="M114" s="154">
        <f>SUM(M115:M122)</f>
        <v>0</v>
      </c>
      <c r="N114" s="154"/>
      <c r="O114" s="154">
        <f>SUM(O115:O122)</f>
        <v>0</v>
      </c>
      <c r="P114" s="154"/>
      <c r="Q114" s="154">
        <f>SUM(Q115:Q122)</f>
        <v>0</v>
      </c>
      <c r="R114" s="154"/>
      <c r="S114" s="154"/>
      <c r="T114" s="154"/>
      <c r="U114" s="154"/>
      <c r="V114" s="154">
        <f>SUM(V115:V122)</f>
        <v>0</v>
      </c>
      <c r="W114" s="154"/>
      <c r="X114" s="154"/>
      <c r="AG114" t="s">
        <v>94</v>
      </c>
    </row>
    <row r="115" spans="1:60" outlineLevel="1" x14ac:dyDescent="0.2">
      <c r="A115" s="161">
        <v>49</v>
      </c>
      <c r="B115" s="162" t="s">
        <v>250</v>
      </c>
      <c r="C115" s="175" t="s">
        <v>251</v>
      </c>
      <c r="D115" s="163" t="s">
        <v>252</v>
      </c>
      <c r="E115" s="164">
        <v>70</v>
      </c>
      <c r="F115" s="165"/>
      <c r="G115" s="166">
        <f>ROUND(E115*F115,2)</f>
        <v>0</v>
      </c>
      <c r="H115" s="151">
        <v>0</v>
      </c>
      <c r="I115" s="151">
        <f>ROUND(E115*H115,2)</f>
        <v>0</v>
      </c>
      <c r="J115" s="151">
        <v>240</v>
      </c>
      <c r="K115" s="151">
        <f>ROUND(E115*J115,2)</f>
        <v>16800</v>
      </c>
      <c r="L115" s="151">
        <v>21</v>
      </c>
      <c r="M115" s="151">
        <f>G115*(1+L115/100)</f>
        <v>0</v>
      </c>
      <c r="N115" s="151">
        <v>0</v>
      </c>
      <c r="O115" s="151">
        <f>ROUND(E115*N115,2)</f>
        <v>0</v>
      </c>
      <c r="P115" s="151">
        <v>0</v>
      </c>
      <c r="Q115" s="151">
        <f>ROUND(E115*P115,2)</f>
        <v>0</v>
      </c>
      <c r="R115" s="151"/>
      <c r="S115" s="151" t="s">
        <v>98</v>
      </c>
      <c r="T115" s="151" t="s">
        <v>123</v>
      </c>
      <c r="U115" s="151">
        <v>0</v>
      </c>
      <c r="V115" s="151">
        <f>ROUND(E115*U115,2)</f>
        <v>0</v>
      </c>
      <c r="W115" s="151"/>
      <c r="X115" s="151" t="s">
        <v>253</v>
      </c>
      <c r="Y115" s="146"/>
      <c r="Z115" s="146"/>
      <c r="AA115" s="146"/>
      <c r="AB115" s="146"/>
      <c r="AC115" s="146"/>
      <c r="AD115" s="146"/>
      <c r="AE115" s="146"/>
      <c r="AF115" s="146"/>
      <c r="AG115" s="146" t="s">
        <v>254</v>
      </c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</row>
    <row r="116" spans="1:60" outlineLevel="1" x14ac:dyDescent="0.2">
      <c r="A116" s="149"/>
      <c r="B116" s="150"/>
      <c r="C116" s="176" t="s">
        <v>255</v>
      </c>
      <c r="D116" s="152"/>
      <c r="E116" s="153">
        <v>70</v>
      </c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46"/>
      <c r="Z116" s="146"/>
      <c r="AA116" s="146"/>
      <c r="AB116" s="146"/>
      <c r="AC116" s="146"/>
      <c r="AD116" s="146"/>
      <c r="AE116" s="146"/>
      <c r="AF116" s="146"/>
      <c r="AG116" s="146" t="s">
        <v>102</v>
      </c>
      <c r="AH116" s="146">
        <v>0</v>
      </c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</row>
    <row r="117" spans="1:60" outlineLevel="1" x14ac:dyDescent="0.2">
      <c r="A117" s="149"/>
      <c r="B117" s="150"/>
      <c r="C117" s="176" t="s">
        <v>256</v>
      </c>
      <c r="D117" s="152"/>
      <c r="E117" s="153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46"/>
      <c r="Z117" s="146"/>
      <c r="AA117" s="146"/>
      <c r="AB117" s="146"/>
      <c r="AC117" s="146"/>
      <c r="AD117" s="146"/>
      <c r="AE117" s="146"/>
      <c r="AF117" s="146"/>
      <c r="AG117" s="146" t="s">
        <v>102</v>
      </c>
      <c r="AH117" s="146">
        <v>0</v>
      </c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</row>
    <row r="118" spans="1:60" outlineLevel="1" x14ac:dyDescent="0.2">
      <c r="A118" s="149"/>
      <c r="B118" s="150"/>
      <c r="C118" s="176" t="s">
        <v>257</v>
      </c>
      <c r="D118" s="152"/>
      <c r="E118" s="153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46"/>
      <c r="Z118" s="146"/>
      <c r="AA118" s="146"/>
      <c r="AB118" s="146"/>
      <c r="AC118" s="146"/>
      <c r="AD118" s="146"/>
      <c r="AE118" s="146"/>
      <c r="AF118" s="146"/>
      <c r="AG118" s="146" t="s">
        <v>102</v>
      </c>
      <c r="AH118" s="146">
        <v>0</v>
      </c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</row>
    <row r="119" spans="1:60" ht="22.5" outlineLevel="1" x14ac:dyDescent="0.2">
      <c r="A119" s="161">
        <v>50</v>
      </c>
      <c r="B119" s="162" t="s">
        <v>258</v>
      </c>
      <c r="C119" s="175" t="s">
        <v>259</v>
      </c>
      <c r="D119" s="163" t="s">
        <v>157</v>
      </c>
      <c r="E119" s="164">
        <v>4</v>
      </c>
      <c r="F119" s="165"/>
      <c r="G119" s="166">
        <f>ROUND(E119*F119,2)</f>
        <v>0</v>
      </c>
      <c r="H119" s="151">
        <v>0</v>
      </c>
      <c r="I119" s="151">
        <f>ROUND(E119*H119,2)</f>
        <v>0</v>
      </c>
      <c r="J119" s="151">
        <v>3170</v>
      </c>
      <c r="K119" s="151">
        <f>ROUND(E119*J119,2)</f>
        <v>12680</v>
      </c>
      <c r="L119" s="151">
        <v>21</v>
      </c>
      <c r="M119" s="151">
        <f>G119*(1+L119/100)</f>
        <v>0</v>
      </c>
      <c r="N119" s="151">
        <v>0</v>
      </c>
      <c r="O119" s="151">
        <f>ROUND(E119*N119,2)</f>
        <v>0</v>
      </c>
      <c r="P119" s="151">
        <v>0</v>
      </c>
      <c r="Q119" s="151">
        <f>ROUND(E119*P119,2)</f>
        <v>0</v>
      </c>
      <c r="R119" s="151"/>
      <c r="S119" s="151" t="s">
        <v>98</v>
      </c>
      <c r="T119" s="151" t="s">
        <v>123</v>
      </c>
      <c r="U119" s="151">
        <v>0</v>
      </c>
      <c r="V119" s="151">
        <f>ROUND(E119*U119,2)</f>
        <v>0</v>
      </c>
      <c r="W119" s="151"/>
      <c r="X119" s="151" t="s">
        <v>253</v>
      </c>
      <c r="Y119" s="146"/>
      <c r="Z119" s="146"/>
      <c r="AA119" s="146"/>
      <c r="AB119" s="146"/>
      <c r="AC119" s="146"/>
      <c r="AD119" s="146"/>
      <c r="AE119" s="146"/>
      <c r="AF119" s="146"/>
      <c r="AG119" s="146" t="s">
        <v>254</v>
      </c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</row>
    <row r="120" spans="1:60" outlineLevel="1" x14ac:dyDescent="0.2">
      <c r="A120" s="149"/>
      <c r="B120" s="150"/>
      <c r="C120" s="176" t="s">
        <v>116</v>
      </c>
      <c r="D120" s="152"/>
      <c r="E120" s="153">
        <v>4</v>
      </c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46"/>
      <c r="Z120" s="146"/>
      <c r="AA120" s="146"/>
      <c r="AB120" s="146"/>
      <c r="AC120" s="146"/>
      <c r="AD120" s="146"/>
      <c r="AE120" s="146"/>
      <c r="AF120" s="146"/>
      <c r="AG120" s="146" t="s">
        <v>102</v>
      </c>
      <c r="AH120" s="146">
        <v>0</v>
      </c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  <c r="BD120" s="146"/>
      <c r="BE120" s="146"/>
      <c r="BF120" s="146"/>
      <c r="BG120" s="146"/>
      <c r="BH120" s="146"/>
    </row>
    <row r="121" spans="1:60" outlineLevel="1" x14ac:dyDescent="0.2">
      <c r="A121" s="167">
        <v>51</v>
      </c>
      <c r="B121" s="168" t="s">
        <v>260</v>
      </c>
      <c r="C121" s="177" t="s">
        <v>261</v>
      </c>
      <c r="D121" s="169" t="s">
        <v>121</v>
      </c>
      <c r="E121" s="170">
        <v>1</v>
      </c>
      <c r="F121" s="171"/>
      <c r="G121" s="172">
        <f>ROUND(E121*F121,2)</f>
        <v>0</v>
      </c>
      <c r="H121" s="151">
        <v>0</v>
      </c>
      <c r="I121" s="151">
        <f>ROUND(E121*H121,2)</f>
        <v>0</v>
      </c>
      <c r="J121" s="151">
        <v>70000</v>
      </c>
      <c r="K121" s="151">
        <f>ROUND(E121*J121,2)</f>
        <v>70000</v>
      </c>
      <c r="L121" s="151">
        <v>21</v>
      </c>
      <c r="M121" s="151">
        <f>G121*(1+L121/100)</f>
        <v>0</v>
      </c>
      <c r="N121" s="151">
        <v>0</v>
      </c>
      <c r="O121" s="151">
        <f>ROUND(E121*N121,2)</f>
        <v>0</v>
      </c>
      <c r="P121" s="151">
        <v>0</v>
      </c>
      <c r="Q121" s="151">
        <f>ROUND(E121*P121,2)</f>
        <v>0</v>
      </c>
      <c r="R121" s="151"/>
      <c r="S121" s="151" t="s">
        <v>122</v>
      </c>
      <c r="T121" s="151" t="s">
        <v>123</v>
      </c>
      <c r="U121" s="151">
        <v>0</v>
      </c>
      <c r="V121" s="151">
        <f>ROUND(E121*U121,2)</f>
        <v>0</v>
      </c>
      <c r="W121" s="151"/>
      <c r="X121" s="151" t="s">
        <v>241</v>
      </c>
      <c r="Y121" s="146"/>
      <c r="Z121" s="146"/>
      <c r="AA121" s="146"/>
      <c r="AB121" s="146"/>
      <c r="AC121" s="146"/>
      <c r="AD121" s="146"/>
      <c r="AE121" s="146"/>
      <c r="AF121" s="146"/>
      <c r="AG121" s="146" t="s">
        <v>262</v>
      </c>
      <c r="AH121" s="146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  <c r="BD121" s="146"/>
      <c r="BE121" s="146"/>
      <c r="BF121" s="146"/>
      <c r="BG121" s="146"/>
      <c r="BH121" s="146"/>
    </row>
    <row r="122" spans="1:60" outlineLevel="1" x14ac:dyDescent="0.2">
      <c r="A122" s="161">
        <v>52</v>
      </c>
      <c r="B122" s="162" t="s">
        <v>263</v>
      </c>
      <c r="C122" s="175" t="s">
        <v>264</v>
      </c>
      <c r="D122" s="163" t="s">
        <v>121</v>
      </c>
      <c r="E122" s="164">
        <v>1</v>
      </c>
      <c r="F122" s="165"/>
      <c r="G122" s="166">
        <f>ROUND(E122*F122,2)</f>
        <v>0</v>
      </c>
      <c r="H122" s="151">
        <v>0</v>
      </c>
      <c r="I122" s="151">
        <f>ROUND(E122*H122,2)</f>
        <v>0</v>
      </c>
      <c r="J122" s="151">
        <v>15000</v>
      </c>
      <c r="K122" s="151">
        <f>ROUND(E122*J122,2)</f>
        <v>15000</v>
      </c>
      <c r="L122" s="151">
        <v>21</v>
      </c>
      <c r="M122" s="151">
        <f>G122*(1+L122/100)</f>
        <v>0</v>
      </c>
      <c r="N122" s="151">
        <v>0</v>
      </c>
      <c r="O122" s="151">
        <f>ROUND(E122*N122,2)</f>
        <v>0</v>
      </c>
      <c r="P122" s="151">
        <v>0</v>
      </c>
      <c r="Q122" s="151">
        <f>ROUND(E122*P122,2)</f>
        <v>0</v>
      </c>
      <c r="R122" s="151"/>
      <c r="S122" s="151" t="s">
        <v>122</v>
      </c>
      <c r="T122" s="151" t="s">
        <v>123</v>
      </c>
      <c r="U122" s="151">
        <v>0</v>
      </c>
      <c r="V122" s="151">
        <f>ROUND(E122*U122,2)</f>
        <v>0</v>
      </c>
      <c r="W122" s="151"/>
      <c r="X122" s="151" t="s">
        <v>241</v>
      </c>
      <c r="Y122" s="146"/>
      <c r="Z122" s="146"/>
      <c r="AA122" s="146"/>
      <c r="AB122" s="146"/>
      <c r="AC122" s="146"/>
      <c r="AD122" s="146"/>
      <c r="AE122" s="146"/>
      <c r="AF122" s="146"/>
      <c r="AG122" s="146" t="s">
        <v>262</v>
      </c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6"/>
      <c r="AZ122" s="146"/>
      <c r="BA122" s="146"/>
      <c r="BB122" s="146"/>
      <c r="BC122" s="146"/>
      <c r="BD122" s="146"/>
      <c r="BE122" s="146"/>
      <c r="BF122" s="146"/>
      <c r="BG122" s="146"/>
      <c r="BH122" s="146"/>
    </row>
    <row r="123" spans="1:60" x14ac:dyDescent="0.2">
      <c r="A123" s="3"/>
      <c r="B123" s="4"/>
      <c r="C123" s="178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AE123">
        <v>15</v>
      </c>
      <c r="AF123">
        <v>21</v>
      </c>
      <c r="AG123" t="s">
        <v>80</v>
      </c>
    </row>
    <row r="124" spans="1:60" x14ac:dyDescent="0.2">
      <c r="C124" s="179"/>
      <c r="D124" s="10"/>
      <c r="AG124" t="s">
        <v>265</v>
      </c>
    </row>
    <row r="125" spans="1:60" x14ac:dyDescent="0.2">
      <c r="D125" s="10"/>
    </row>
    <row r="126" spans="1:60" x14ac:dyDescent="0.2">
      <c r="D126" s="10"/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21">
    <mergeCell ref="C109:G109"/>
    <mergeCell ref="C111:G111"/>
    <mergeCell ref="C113:G113"/>
    <mergeCell ref="C85:G85"/>
    <mergeCell ref="C100:G100"/>
    <mergeCell ref="C101:G101"/>
    <mergeCell ref="C102:G102"/>
    <mergeCell ref="C103:G103"/>
    <mergeCell ref="C106:G106"/>
    <mergeCell ref="C82:G82"/>
    <mergeCell ref="A1:G1"/>
    <mergeCell ref="C2:G2"/>
    <mergeCell ref="C3:G3"/>
    <mergeCell ref="C4:G4"/>
    <mergeCell ref="C30:G30"/>
    <mergeCell ref="C60:G60"/>
    <mergeCell ref="C65:G65"/>
    <mergeCell ref="C68:G68"/>
    <mergeCell ref="C71:G71"/>
    <mergeCell ref="C76:G76"/>
    <mergeCell ref="C79:G79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Tomáš Šturala</cp:lastModifiedBy>
  <cp:lastPrinted>2019-03-19T12:27:02Z</cp:lastPrinted>
  <dcterms:created xsi:type="dcterms:W3CDTF">2009-04-08T07:15:50Z</dcterms:created>
  <dcterms:modified xsi:type="dcterms:W3CDTF">2020-03-30T10:30:51Z</dcterms:modified>
</cp:coreProperties>
</file>