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AppData\Local\Microsoft\Windows\INetCache\Content.Outlook\YMNIUVCA\"/>
    </mc:Choice>
  </mc:AlternateContent>
  <xr:revisionPtr revIDLastSave="0" documentId="10_ncr:8100000_{C5918BFD-9985-4BB5-B257-AEDF3FE0F41E}" xr6:coauthVersionLast="33" xr6:coauthVersionMax="33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Pol'!$A$1:$U$60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9" i="12" l="1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7" i="12"/>
  <c r="I16" i="12" s="1"/>
  <c r="K17" i="12"/>
  <c r="K16" i="12" s="1"/>
  <c r="M17" i="12"/>
  <c r="M16" i="12" s="1"/>
  <c r="O17" i="12"/>
  <c r="O16" i="12" s="1"/>
  <c r="Q17" i="12"/>
  <c r="Q16" i="12" s="1"/>
  <c r="U17" i="12"/>
  <c r="U16" i="12" s="1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4" i="12"/>
  <c r="K24" i="12"/>
  <c r="M24" i="12"/>
  <c r="O24" i="12"/>
  <c r="Q24" i="12"/>
  <c r="U24" i="12"/>
  <c r="I25" i="12"/>
  <c r="K25" i="12"/>
  <c r="M25" i="12"/>
  <c r="O25" i="12"/>
  <c r="Q25" i="12"/>
  <c r="U25" i="12"/>
  <c r="K26" i="12"/>
  <c r="I27" i="12"/>
  <c r="I26" i="12" s="1"/>
  <c r="K27" i="12"/>
  <c r="M27" i="12"/>
  <c r="M26" i="12" s="1"/>
  <c r="O27" i="12"/>
  <c r="O26" i="12" s="1"/>
  <c r="Q27" i="12"/>
  <c r="Q26" i="12" s="1"/>
  <c r="U27" i="12"/>
  <c r="U26" i="12" s="1"/>
  <c r="I29" i="12"/>
  <c r="K29" i="12"/>
  <c r="M29" i="12"/>
  <c r="O29" i="12"/>
  <c r="Q29" i="12"/>
  <c r="U29" i="12"/>
  <c r="I30" i="12"/>
  <c r="I28" i="12" s="1"/>
  <c r="K30" i="12"/>
  <c r="M30" i="12"/>
  <c r="O30" i="12"/>
  <c r="Q30" i="12"/>
  <c r="Q28" i="12" s="1"/>
  <c r="U30" i="12"/>
  <c r="I32" i="12"/>
  <c r="K32" i="12"/>
  <c r="M32" i="12"/>
  <c r="O32" i="12"/>
  <c r="Q32" i="12"/>
  <c r="U32" i="12"/>
  <c r="I33" i="12"/>
  <c r="K33" i="12"/>
  <c r="K31" i="12" s="1"/>
  <c r="M33" i="12"/>
  <c r="O33" i="12"/>
  <c r="Q33" i="12"/>
  <c r="U33" i="12"/>
  <c r="U31" i="12" s="1"/>
  <c r="I34" i="12"/>
  <c r="K34" i="12"/>
  <c r="M34" i="12"/>
  <c r="O34" i="12"/>
  <c r="Q34" i="12"/>
  <c r="U34" i="12"/>
  <c r="I35" i="12"/>
  <c r="I36" i="12"/>
  <c r="K36" i="12"/>
  <c r="K35" i="12" s="1"/>
  <c r="M36" i="12"/>
  <c r="M35" i="12" s="1"/>
  <c r="O36" i="12"/>
  <c r="O35" i="12" s="1"/>
  <c r="Q36" i="12"/>
  <c r="Q35" i="12" s="1"/>
  <c r="U36" i="12"/>
  <c r="U35" i="12" s="1"/>
  <c r="I38" i="12"/>
  <c r="K38" i="12"/>
  <c r="M38" i="12"/>
  <c r="O38" i="12"/>
  <c r="Q38" i="12"/>
  <c r="U38" i="12"/>
  <c r="I39" i="12"/>
  <c r="K39" i="12"/>
  <c r="M39" i="12"/>
  <c r="O39" i="12"/>
  <c r="Q39" i="12"/>
  <c r="U39" i="12"/>
  <c r="I40" i="12"/>
  <c r="K40" i="12"/>
  <c r="M40" i="12"/>
  <c r="O40" i="12"/>
  <c r="Q40" i="12"/>
  <c r="U40" i="12"/>
  <c r="I41" i="12"/>
  <c r="K41" i="12"/>
  <c r="M41" i="12"/>
  <c r="O41" i="12"/>
  <c r="Q41" i="12"/>
  <c r="U41" i="12"/>
  <c r="I42" i="12"/>
  <c r="K42" i="12"/>
  <c r="M42" i="12"/>
  <c r="O42" i="12"/>
  <c r="Q42" i="12"/>
  <c r="U42" i="12"/>
  <c r="I43" i="12"/>
  <c r="K43" i="12"/>
  <c r="M43" i="12"/>
  <c r="O43" i="12"/>
  <c r="Q43" i="12"/>
  <c r="U43" i="12"/>
  <c r="Q44" i="12"/>
  <c r="I45" i="12"/>
  <c r="I44" i="12" s="1"/>
  <c r="K45" i="12"/>
  <c r="K44" i="12" s="1"/>
  <c r="M45" i="12"/>
  <c r="M44" i="12" s="1"/>
  <c r="O45" i="12"/>
  <c r="O44" i="12" s="1"/>
  <c r="Q45" i="12"/>
  <c r="U45" i="12"/>
  <c r="U44" i="12" s="1"/>
  <c r="I47" i="12"/>
  <c r="K47" i="12"/>
  <c r="M47" i="12"/>
  <c r="O47" i="12"/>
  <c r="Q47" i="12"/>
  <c r="U47" i="12"/>
  <c r="I48" i="12"/>
  <c r="I46" i="12" s="1"/>
  <c r="K48" i="12"/>
  <c r="M48" i="12"/>
  <c r="O48" i="12"/>
  <c r="Q48" i="12"/>
  <c r="U48" i="12"/>
  <c r="I49" i="12"/>
  <c r="K49" i="12"/>
  <c r="M49" i="12"/>
  <c r="O49" i="12"/>
  <c r="Q49" i="12"/>
  <c r="U49" i="12"/>
  <c r="I51" i="12"/>
  <c r="K51" i="12"/>
  <c r="M51" i="12"/>
  <c r="O51" i="12"/>
  <c r="Q51" i="12"/>
  <c r="U51" i="12"/>
  <c r="I52" i="12"/>
  <c r="K52" i="12"/>
  <c r="M52" i="12"/>
  <c r="O52" i="12"/>
  <c r="Q52" i="12"/>
  <c r="U52" i="12"/>
  <c r="I53" i="12"/>
  <c r="K53" i="12"/>
  <c r="M53" i="12"/>
  <c r="O53" i="12"/>
  <c r="Q53" i="12"/>
  <c r="U53" i="12"/>
  <c r="I54" i="12"/>
  <c r="K54" i="12"/>
  <c r="M54" i="12"/>
  <c r="O54" i="12"/>
  <c r="Q54" i="12"/>
  <c r="U54" i="12"/>
  <c r="I56" i="12"/>
  <c r="K56" i="12"/>
  <c r="M56" i="12"/>
  <c r="O56" i="12"/>
  <c r="Q56" i="12"/>
  <c r="U56" i="12"/>
  <c r="I57" i="12"/>
  <c r="I55" i="12" s="1"/>
  <c r="K57" i="12"/>
  <c r="M57" i="12"/>
  <c r="O57" i="12"/>
  <c r="Q57" i="12"/>
  <c r="Q55" i="12" s="1"/>
  <c r="U57" i="12"/>
  <c r="I58" i="12"/>
  <c r="K58" i="12"/>
  <c r="M58" i="12"/>
  <c r="O58" i="12"/>
  <c r="Q58" i="12"/>
  <c r="U58" i="12"/>
  <c r="I59" i="1"/>
  <c r="F40" i="1"/>
  <c r="G40" i="1"/>
  <c r="H40" i="1"/>
  <c r="I40" i="1"/>
  <c r="J39" i="1"/>
  <c r="J40" i="1" s="1"/>
  <c r="I21" i="1"/>
  <c r="J28" i="1"/>
  <c r="J26" i="1"/>
  <c r="G38" i="1"/>
  <c r="F38" i="1"/>
  <c r="J23" i="1"/>
  <c r="J24" i="1"/>
  <c r="J25" i="1"/>
  <c r="J27" i="1"/>
  <c r="E24" i="1"/>
  <c r="E26" i="1"/>
  <c r="M28" i="12" l="1"/>
  <c r="O55" i="12"/>
  <c r="U55" i="12"/>
  <c r="K55" i="12"/>
  <c r="O46" i="12"/>
  <c r="U46" i="12"/>
  <c r="K46" i="12"/>
  <c r="O37" i="12"/>
  <c r="U37" i="12"/>
  <c r="K37" i="12"/>
  <c r="Q8" i="12"/>
  <c r="I8" i="12"/>
  <c r="M8" i="12"/>
  <c r="O50" i="12"/>
  <c r="U50" i="12"/>
  <c r="K50" i="12"/>
  <c r="Q46" i="12"/>
  <c r="Q37" i="12"/>
  <c r="I37" i="12"/>
  <c r="Q31" i="12"/>
  <c r="I31" i="12"/>
  <c r="O28" i="12"/>
  <c r="U28" i="12"/>
  <c r="K28" i="12"/>
  <c r="U18" i="12"/>
  <c r="O8" i="12"/>
  <c r="U8" i="12"/>
  <c r="K8" i="12"/>
  <c r="M50" i="12"/>
  <c r="Q50" i="12"/>
  <c r="I50" i="12"/>
  <c r="O31" i="12"/>
  <c r="M18" i="12"/>
  <c r="Q18" i="12"/>
  <c r="I18" i="12"/>
  <c r="M55" i="12"/>
  <c r="M46" i="12"/>
  <c r="M37" i="12"/>
  <c r="M31" i="12"/>
  <c r="K18" i="12"/>
  <c r="O1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<sst xmlns="http://schemas.openxmlformats.org/spreadsheetml/2006/main" count="345" uniqueCount="198">
  <si>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</si>
  <si>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</si>
  <si>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</si>
  <si>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</si>
  <si>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</si>
  <si>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</si>
  <si>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</si>
  <si>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</si>
  <si>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</si>
  <si>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</si>
  <si>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</si>
  <si>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</si>
  <si>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</si>
  <si>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</si>
  <si>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</si>
  <si>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</si>
  <si>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</si>
  <si>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</si>
  <si>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</si>
  <si>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</si>
  <si>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</si>
  <si>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</si>
  <si>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</si>
  <si>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</si>
  <si>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</si>
  <si>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</si>
  <si>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</si>
  <si>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</si>
  <si>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</si>
  <si>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</si>
  <si>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</si>
  <si>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</si>
  <si>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</si>
  <si>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</si>
  <si>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</si>
  <si>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</si>
  <si>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</si>
  <si>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</si>
  <si>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</si>
  <si>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</si>
  <si>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</si>
  <si>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</si>
  <si>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</si>
  <si>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</si>
  <si>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</si>
  <si>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Městys Višňové</t>
  </si>
  <si>
    <t>Višňové 201</t>
  </si>
  <si>
    <t>Višňové</t>
  </si>
  <si>
    <t>671 38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</si>
  <si>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</si>
  <si>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</si>
  <si>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</si>
  <si>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</si>
  <si>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</si>
  <si>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</si>
  <si>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</si>
  <si>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</si>
  <si>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60</t>
  </si>
  <si>
    <t>Úpravy povrchů, omítky</t>
  </si>
  <si>
    <t>62</t>
  </si>
  <si>
    <t>Upravy povrchů vnější</t>
  </si>
  <si>
    <t>63</t>
  </si>
  <si>
    <t>Podlahy a podlahové konstrukce</t>
  </si>
  <si>
    <t>8</t>
  </si>
  <si>
    <t>Trubní vedení</t>
  </si>
  <si>
    <t>91</t>
  </si>
  <si>
    <t>Doplňující práce na komunikaci</t>
  </si>
  <si>
    <t>97</t>
  </si>
  <si>
    <t>Prorážení otvorů</t>
  </si>
  <si>
    <t>99</t>
  </si>
  <si>
    <t>Staveništní přesun hmot</t>
  </si>
  <si>
    <t>711</t>
  </si>
  <si>
    <t>Izolace proti vodě</t>
  </si>
  <si>
    <t>721</t>
  </si>
  <si>
    <t>Vnitřní kanalizace</t>
  </si>
  <si>
    <t>766</t>
  </si>
  <si>
    <t>Konstrukce truhlářské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</si>
  <si>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</si>
  <si>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</si>
  <si>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</si>
  <si>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</si>
  <si>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</si>
  <si>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</si>
  <si>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</si>
  <si>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</si>
  <si>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</si>
  <si>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</si>
  <si>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</si>
  <si>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</si>
  <si>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</si>
  <si>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</si>
  <si>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</si>
  <si>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</si>
  <si>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</si>
  <si>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</si>
  <si>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</si>
  <si>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</si>
  <si>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</si>
  <si>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</si>
  <si>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</si>
  <si>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</si>
  <si>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</si>
  <si>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</si>
  <si>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</si>
  <si>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</si>
  <si>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</si>
  <si>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139601102R00</t>
  </si>
  <si>
    <t>Ruční výkop jam, rýh a šachet v hornině tř. 3</t>
  </si>
  <si>
    <t>m3</t>
  </si>
  <si>
    <t>POL1_0</t>
  </si>
  <si>
    <t>167101101R00</t>
  </si>
  <si>
    <t>Nakládání výkopku z hor.1-4 v množství do 100 m3</t>
  </si>
  <si>
    <t>162301102R00</t>
  </si>
  <si>
    <t>Vodorovné přemístění výkopku z hor.1-4 do 1000 m</t>
  </si>
  <si>
    <t>171201201R00</t>
  </si>
  <si>
    <t>Uložení sypaniny na skl.-sypanina na výšku přes 2m</t>
  </si>
  <si>
    <t>113106121R00</t>
  </si>
  <si>
    <t>Rozebrání dlažeb z betonových dlaždic na sucho</t>
  </si>
  <si>
    <t>m2</t>
  </si>
  <si>
    <t>175101201R00</t>
  </si>
  <si>
    <t>Obsyp objektu bez prohození sypaniny</t>
  </si>
  <si>
    <t>583418004R</t>
  </si>
  <si>
    <t>Kamenivo drcené frakce  16/32 B Jihomoravský kraj</t>
  </si>
  <si>
    <t>t</t>
  </si>
  <si>
    <t>POL3_0</t>
  </si>
  <si>
    <t>596811111R00</t>
  </si>
  <si>
    <t>Kladení dlaždic kom.pro pěší, lože z kameniva těž.</t>
  </si>
  <si>
    <t>602016101R00</t>
  </si>
  <si>
    <t>Postřik stěn cementový PROFI Spritzer ručně</t>
  </si>
  <si>
    <t>602016112RT5</t>
  </si>
  <si>
    <t>Omítka stěn jádrová PROFI Grundputz, ručně, tloušťka vrstvy 20 mm</t>
  </si>
  <si>
    <t>602016174RT1</t>
  </si>
  <si>
    <t>Štuk na stěnách PROFI MK2, ručně, tloušťka vrstvy 3 mm</t>
  </si>
  <si>
    <t>602016103RT3</t>
  </si>
  <si>
    <t>Postřik stěn sanační PROFI WTA Vorspritzer, ručně, 80 % pokrytí plochy</t>
  </si>
  <si>
    <t>602016121RT5</t>
  </si>
  <si>
    <t>Omítka stěn PROFI WTA Ausgleichsputz, ručně, tloušťka vrstvy 20 mm hrubá</t>
  </si>
  <si>
    <t>602016121RT1</t>
  </si>
  <si>
    <t>Omítka stěn PROFI WTA Sanierplus, ručně, tloušťka vrstvy 10 mm hrubá</t>
  </si>
  <si>
    <t>602016151R00</t>
  </si>
  <si>
    <t>Štuk vnitřní PROFI Poretec Sanierputz, ručně</t>
  </si>
  <si>
    <t>622471317RS8</t>
  </si>
  <si>
    <t>Nátěr nebo nástřik stěn vnějších, složitost 1 - 2, hmota silikátová Keim barevná skupina II</t>
  </si>
  <si>
    <t>631313611R00</t>
  </si>
  <si>
    <t>Mazanina betonová tl. 8 - 12 cm C 16/20</t>
  </si>
  <si>
    <t>631319111R00</t>
  </si>
  <si>
    <t>Příplatek za odtokový žlábek u mazanin 200 x100 mm</t>
  </si>
  <si>
    <t>m</t>
  </si>
  <si>
    <t>871318111R00</t>
  </si>
  <si>
    <t>Kladení drenážního potrubí z plastických hmot</t>
  </si>
  <si>
    <t>28611223.AR</t>
  </si>
  <si>
    <t>Trubka PVC drenážní flexibilní d 100 mm</t>
  </si>
  <si>
    <t>831350111RA0</t>
  </si>
  <si>
    <t xml:space="preserve">Kanalizační přípojka z trub PVC, D 125 mm, Připojení střešních svodu </t>
  </si>
  <si>
    <t>POL2_0</t>
  </si>
  <si>
    <t>916561111RT7</t>
  </si>
  <si>
    <t>Osazení záhon.obrubníků do lože z C 12/15 s opěrou, včetně obrubníku   100/5/20 cm</t>
  </si>
  <si>
    <t>978059631R00</t>
  </si>
  <si>
    <t>Odsekání vnějších obkladů stěn nad 2 m2</t>
  </si>
  <si>
    <t>978015291R00</t>
  </si>
  <si>
    <t>Otlučení omítek vnějších MVC v složit.1-4 do 100 %</t>
  </si>
  <si>
    <t>979086112R00</t>
  </si>
  <si>
    <t>Nakládání nebo překládání suti a vybouraných hmot</t>
  </si>
  <si>
    <t>979081111R00</t>
  </si>
  <si>
    <t>Odvoz suti a vybour. hmot na skládku do 1 km</t>
  </si>
  <si>
    <t>979081121R00</t>
  </si>
  <si>
    <t>Příplatek k odvozu za každý další 1 km</t>
  </si>
  <si>
    <t>979990101R00</t>
  </si>
  <si>
    <t>Poplatek za skládku suti - směs betonu a cihel</t>
  </si>
  <si>
    <t>999281105R00</t>
  </si>
  <si>
    <t>Přesun hmot pro opravy a údržbu do výšky 6 m</t>
  </si>
  <si>
    <t>711132311R00</t>
  </si>
  <si>
    <t>Prov. izolace nopovou fólií svisle, vč.uchyc.prvků</t>
  </si>
  <si>
    <t>711491271RZ1</t>
  </si>
  <si>
    <t>Izolace tlaková, podkladní textilie svislá, včetně dodávky textilie Netex F - 300</t>
  </si>
  <si>
    <t>998711201R00</t>
  </si>
  <si>
    <t>Přesun hmot pro izolace proti vodě, výšky do 6 m</t>
  </si>
  <si>
    <t>721176115R00</t>
  </si>
  <si>
    <t>Potrubí HT odpadní svislé D 110 x 2,7 mm, vyvedení odvěrání drenáže nad terén</t>
  </si>
  <si>
    <t>953922112R00</t>
  </si>
  <si>
    <t>Montáž tvarovky větrací - vnější vč. dodávky , mřížky DN100</t>
  </si>
  <si>
    <t>kus</t>
  </si>
  <si>
    <t>721242111RT1</t>
  </si>
  <si>
    <t>Lapač střešních splavenin PP HL660 D 110 mm, kolmý odtok</t>
  </si>
  <si>
    <t>998721201R00</t>
  </si>
  <si>
    <t>Přesun hmot pro vnitřní kanalizaci, výšky do 6 m</t>
  </si>
  <si>
    <t>766711001R00</t>
  </si>
  <si>
    <t>Montáž oken a balkonových dveří s vypěněním</t>
  </si>
  <si>
    <t>766-01</t>
  </si>
  <si>
    <t>Dodávka plastového okna 60/60cm</t>
  </si>
  <si>
    <t>ks</t>
  </si>
  <si>
    <t>998766201R00</t>
  </si>
  <si>
    <t>Přesun hmot pro truhlářské konstr., výšky do 6 m</t>
  </si>
  <si>
    <t/>
  </si>
  <si>
    <t>END</t>
  </si>
  <si>
    <t>Višňové - Odvhčení obecního domu č. p.212</t>
  </si>
  <si>
    <t xml:space="preserve">Celkem </t>
  </si>
  <si>
    <t>Višňové - Odvhčení obecního domu č.p.212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</si>
</sst>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4" fontId="8" fillId="0" borderId="6" xfId="0" applyNumberFormat="1" applyFont="1" applyBorder="1" applyAlignment="1">
      <alignment vertical="top"/>
    </xf>
    <xf numFmtId="0" fontId="3" fillId="2" borderId="0" xfId="0" applyFont="1" applyFill="1" applyAlignment="1">
      <alignment horizontal="left" wrapText="1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8" t="s">
        <v>39</v>
      </c>
      <c r="B2" s="198"/>
      <c r="C2" s="198"/>
      <c r="D2" s="198"/>
      <c r="E2" s="198"/>
      <c r="F2" s="198"/>
      <c r="G2" s="19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G32" sqref="G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08" t="s">
        <v>42</v>
      </c>
      <c r="C1" s="209"/>
      <c r="D1" s="209"/>
      <c r="E1" s="209"/>
      <c r="F1" s="209"/>
      <c r="G1" s="209"/>
      <c r="H1" s="209"/>
      <c r="I1" s="209"/>
      <c r="J1" s="210"/>
    </row>
    <row r="2" spans="1:15" ht="23.25" customHeight="1" x14ac:dyDescent="0.2">
      <c r="A2" s="4"/>
      <c r="B2" s="81" t="s">
        <v>40</v>
      </c>
      <c r="C2" s="82"/>
      <c r="D2" s="83"/>
      <c r="E2" s="83" t="s">
        <v>195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45</v>
      </c>
      <c r="E5" s="26"/>
      <c r="F5" s="26"/>
      <c r="G5" s="26"/>
      <c r="H5" s="28" t="s">
        <v>33</v>
      </c>
      <c r="I5" s="98"/>
      <c r="J5" s="11"/>
    </row>
    <row r="6" spans="1:15" ht="15.75" customHeight="1" x14ac:dyDescent="0.2">
      <c r="A6" s="4"/>
      <c r="B6" s="41"/>
      <c r="C6" s="26"/>
      <c r="D6" s="98" t="s">
        <v>46</v>
      </c>
      <c r="E6" s="26"/>
      <c r="F6" s="26"/>
      <c r="G6" s="26"/>
      <c r="H6" s="28" t="s">
        <v>34</v>
      </c>
      <c r="I6" s="98"/>
      <c r="J6" s="11"/>
    </row>
    <row r="7" spans="1:15" ht="15.75" customHeight="1" x14ac:dyDescent="0.2">
      <c r="A7" s="4"/>
      <c r="B7" s="42"/>
      <c r="C7" s="99" t="s">
        <v>48</v>
      </c>
      <c r="D7" s="80" t="s">
        <v>47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15"/>
      <c r="E11" s="215"/>
      <c r="F11" s="215"/>
      <c r="G11" s="215"/>
      <c r="H11" s="28" t="s">
        <v>33</v>
      </c>
      <c r="I11" s="98"/>
      <c r="J11" s="11"/>
    </row>
    <row r="12" spans="1:15" ht="15.75" customHeight="1" x14ac:dyDescent="0.2">
      <c r="A12" s="4"/>
      <c r="B12" s="41"/>
      <c r="C12" s="26"/>
      <c r="D12" s="218"/>
      <c r="E12" s="218"/>
      <c r="F12" s="218"/>
      <c r="G12" s="218"/>
      <c r="H12" s="28" t="s">
        <v>34</v>
      </c>
      <c r="I12" s="98"/>
      <c r="J12" s="11"/>
    </row>
    <row r="13" spans="1:15" ht="15.75" customHeight="1" x14ac:dyDescent="0.2">
      <c r="A13" s="4"/>
      <c r="B13" s="42"/>
      <c r="C13" s="99"/>
      <c r="D13" s="219"/>
      <c r="E13" s="219"/>
      <c r="F13" s="219"/>
      <c r="G13" s="219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14"/>
      <c r="F15" s="214"/>
      <c r="G15" s="216"/>
      <c r="H15" s="216"/>
      <c r="I15" s="216" t="s">
        <v>28</v>
      </c>
      <c r="J15" s="217"/>
    </row>
    <row r="16" spans="1:15" ht="23.25" customHeight="1" x14ac:dyDescent="0.2">
      <c r="A16" s="146" t="s">
        <v>23</v>
      </c>
      <c r="B16" s="147" t="s">
        <v>23</v>
      </c>
      <c r="C16" s="58"/>
      <c r="D16" s="59"/>
      <c r="E16" s="202"/>
      <c r="F16" s="207"/>
      <c r="G16" s="202"/>
      <c r="H16" s="207"/>
      <c r="I16" s="202">
        <v>0</v>
      </c>
      <c r="J16" s="203"/>
    </row>
    <row r="17" spans="1:10" ht="23.25" customHeight="1" x14ac:dyDescent="0.2">
      <c r="A17" s="146" t="s">
        <v>24</v>
      </c>
      <c r="B17" s="147" t="s">
        <v>24</v>
      </c>
      <c r="C17" s="58"/>
      <c r="D17" s="59"/>
      <c r="E17" s="202"/>
      <c r="F17" s="207"/>
      <c r="G17" s="202"/>
      <c r="H17" s="207"/>
      <c r="I17" s="202">
        <v>0</v>
      </c>
      <c r="J17" s="203"/>
    </row>
    <row r="18" spans="1:10" ht="23.25" customHeight="1" x14ac:dyDescent="0.2">
      <c r="A18" s="146" t="s">
        <v>25</v>
      </c>
      <c r="B18" s="147" t="s">
        <v>25</v>
      </c>
      <c r="C18" s="58"/>
      <c r="D18" s="59"/>
      <c r="E18" s="202"/>
      <c r="F18" s="207"/>
      <c r="G18" s="202"/>
      <c r="H18" s="207"/>
      <c r="I18" s="202">
        <v>0</v>
      </c>
      <c r="J18" s="203"/>
    </row>
    <row r="19" spans="1:10" ht="23.25" customHeight="1" x14ac:dyDescent="0.2">
      <c r="A19" s="146" t="s">
        <v>77</v>
      </c>
      <c r="B19" s="147" t="s">
        <v>26</v>
      </c>
      <c r="C19" s="58"/>
      <c r="D19" s="59"/>
      <c r="E19" s="202"/>
      <c r="F19" s="207"/>
      <c r="G19" s="202"/>
      <c r="H19" s="207"/>
      <c r="I19" s="202">
        <v>0</v>
      </c>
      <c r="J19" s="203"/>
    </row>
    <row r="20" spans="1:10" ht="23.25" customHeight="1" x14ac:dyDescent="0.2">
      <c r="A20" s="146" t="s">
        <v>78</v>
      </c>
      <c r="B20" s="147" t="s">
        <v>27</v>
      </c>
      <c r="C20" s="58"/>
      <c r="D20" s="59"/>
      <c r="E20" s="202"/>
      <c r="F20" s="207"/>
      <c r="G20" s="202"/>
      <c r="H20" s="207"/>
      <c r="I20" s="202">
        <v>0</v>
      </c>
      <c r="J20" s="203"/>
    </row>
    <row r="21" spans="1:10" ht="23.25" customHeight="1" x14ac:dyDescent="0.2">
      <c r="A21" s="4"/>
      <c r="B21" s="74" t="s">
        <v>28</v>
      </c>
      <c r="C21" s="75"/>
      <c r="D21" s="76"/>
      <c r="E21" s="204"/>
      <c r="F21" s="205"/>
      <c r="G21" s="204"/>
      <c r="H21" s="205"/>
      <c r="I21" s="204">
        <f>SUM(I16:J20)</f>
        <v>0</v>
      </c>
      <c r="J21" s="226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00">
        <v>0</v>
      </c>
      <c r="H23" s="201"/>
      <c r="I23" s="201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4">
        <v>0</v>
      </c>
      <c r="H24" s="225"/>
      <c r="I24" s="225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00">
        <v>0</v>
      </c>
      <c r="H25" s="201"/>
      <c r="I25" s="201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11">
        <v>0</v>
      </c>
      <c r="H26" s="212"/>
      <c r="I26" s="212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13">
        <v>0</v>
      </c>
      <c r="H27" s="213"/>
      <c r="I27" s="213"/>
      <c r="J27" s="63" t="str">
        <f t="shared" si="0"/>
        <v>CZK</v>
      </c>
    </row>
    <row r="28" spans="1:10" ht="27.75" hidden="1" customHeight="1" thickBot="1" x14ac:dyDescent="0.25">
      <c r="A28" s="4"/>
      <c r="B28" s="119" t="s">
        <v>22</v>
      </c>
      <c r="C28" s="120"/>
      <c r="D28" s="120"/>
      <c r="E28" s="121"/>
      <c r="F28" s="122"/>
      <c r="G28" s="199">
        <v>286873.40000000002</v>
      </c>
      <c r="H28" s="206"/>
      <c r="I28" s="206"/>
      <c r="J28" s="123" t="str">
        <f t="shared" si="0"/>
        <v>CZK</v>
      </c>
    </row>
    <row r="29" spans="1:10" ht="27.75" customHeight="1" thickBot="1" x14ac:dyDescent="0.25">
      <c r="A29" s="4"/>
      <c r="B29" s="119" t="s">
        <v>35</v>
      </c>
      <c r="C29" s="124"/>
      <c r="D29" s="124"/>
      <c r="E29" s="124"/>
      <c r="F29" s="124"/>
      <c r="G29" s="199">
        <v>0</v>
      </c>
      <c r="H29" s="199"/>
      <c r="I29" s="199"/>
      <c r="J29" s="125" t="s">
        <v>50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197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3" t="s">
        <v>2</v>
      </c>
      <c r="E35" s="223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">
      <c r="A38" s="103" t="s">
        <v>37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">
      <c r="A39" s="103">
        <v>1</v>
      </c>
      <c r="B39" s="109"/>
      <c r="C39" s="227"/>
      <c r="D39" s="228"/>
      <c r="E39" s="228"/>
      <c r="F39" s="114">
        <v>0</v>
      </c>
      <c r="G39" s="115">
        <v>286873.40000000002</v>
      </c>
      <c r="H39" s="116">
        <v>60243</v>
      </c>
      <c r="I39" s="116">
        <v>347116.4</v>
      </c>
      <c r="J39" s="110">
        <f>IF(CenaCelkemVypocet=0,"",I39/CenaCelkemVypocet*100)</f>
        <v>100</v>
      </c>
    </row>
    <row r="40" spans="1:10" ht="25.5" hidden="1" customHeight="1" x14ac:dyDescent="0.2">
      <c r="A40" s="103"/>
      <c r="B40" s="229" t="s">
        <v>49</v>
      </c>
      <c r="C40" s="230"/>
      <c r="D40" s="230"/>
      <c r="E40" s="231"/>
      <c r="F40" s="117">
        <f>SUMIF(A39:A39,"=1",F39:F39)</f>
        <v>0</v>
      </c>
      <c r="G40" s="118">
        <f>SUMIF(A39:A39,"=1",G39:G39)</f>
        <v>286873.40000000002</v>
      </c>
      <c r="H40" s="118">
        <f>SUMIF(A39:A39,"=1",H39:H39)</f>
        <v>60243</v>
      </c>
      <c r="I40" s="118">
        <f>SUMIF(A39:A39,"=1",I39:I39)</f>
        <v>347116.4</v>
      </c>
      <c r="J40" s="104">
        <f>SUMIF(A39:A39,"=1",J39:J39)</f>
        <v>100</v>
      </c>
    </row>
    <row r="44" spans="1:10" ht="15.75" x14ac:dyDescent="0.25">
      <c r="B44" s="126" t="s">
        <v>51</v>
      </c>
    </row>
    <row r="46" spans="1:10" ht="25.5" customHeight="1" x14ac:dyDescent="0.2">
      <c r="A46" s="127"/>
      <c r="B46" s="131" t="s">
        <v>16</v>
      </c>
      <c r="C46" s="131" t="s">
        <v>5</v>
      </c>
      <c r="D46" s="132"/>
      <c r="E46" s="132"/>
      <c r="F46" s="135" t="s">
        <v>52</v>
      </c>
      <c r="G46" s="135"/>
      <c r="H46" s="135"/>
      <c r="I46" s="232" t="s">
        <v>28</v>
      </c>
      <c r="J46" s="232"/>
    </row>
    <row r="47" spans="1:10" ht="25.5" customHeight="1" x14ac:dyDescent="0.2">
      <c r="A47" s="128"/>
      <c r="B47" s="136" t="s">
        <v>53</v>
      </c>
      <c r="C47" s="234" t="s">
        <v>54</v>
      </c>
      <c r="D47" s="235"/>
      <c r="E47" s="235"/>
      <c r="F47" s="138" t="s">
        <v>23</v>
      </c>
      <c r="G47" s="139"/>
      <c r="H47" s="139"/>
      <c r="I47" s="233">
        <v>0</v>
      </c>
      <c r="J47" s="233"/>
    </row>
    <row r="48" spans="1:10" ht="25.5" customHeight="1" x14ac:dyDescent="0.2">
      <c r="A48" s="128"/>
      <c r="B48" s="130" t="s">
        <v>55</v>
      </c>
      <c r="C48" s="221" t="s">
        <v>56</v>
      </c>
      <c r="D48" s="222"/>
      <c r="E48" s="222"/>
      <c r="F48" s="140" t="s">
        <v>23</v>
      </c>
      <c r="G48" s="141"/>
      <c r="H48" s="141"/>
      <c r="I48" s="220">
        <v>0</v>
      </c>
      <c r="J48" s="220"/>
    </row>
    <row r="49" spans="1:10" ht="25.5" customHeight="1" x14ac:dyDescent="0.2">
      <c r="A49" s="128"/>
      <c r="B49" s="130" t="s">
        <v>57</v>
      </c>
      <c r="C49" s="221" t="s">
        <v>58</v>
      </c>
      <c r="D49" s="222"/>
      <c r="E49" s="222"/>
      <c r="F49" s="140" t="s">
        <v>23</v>
      </c>
      <c r="G49" s="141"/>
      <c r="H49" s="141"/>
      <c r="I49" s="220">
        <v>0</v>
      </c>
      <c r="J49" s="220"/>
    </row>
    <row r="50" spans="1:10" ht="25.5" customHeight="1" x14ac:dyDescent="0.2">
      <c r="A50" s="128"/>
      <c r="B50" s="130" t="s">
        <v>59</v>
      </c>
      <c r="C50" s="221" t="s">
        <v>60</v>
      </c>
      <c r="D50" s="222"/>
      <c r="E50" s="222"/>
      <c r="F50" s="140" t="s">
        <v>23</v>
      </c>
      <c r="G50" s="141"/>
      <c r="H50" s="141"/>
      <c r="I50" s="220">
        <v>0</v>
      </c>
      <c r="J50" s="220"/>
    </row>
    <row r="51" spans="1:10" ht="25.5" customHeight="1" x14ac:dyDescent="0.2">
      <c r="A51" s="128"/>
      <c r="B51" s="130" t="s">
        <v>61</v>
      </c>
      <c r="C51" s="221" t="s">
        <v>62</v>
      </c>
      <c r="D51" s="222"/>
      <c r="E51" s="222"/>
      <c r="F51" s="140" t="s">
        <v>23</v>
      </c>
      <c r="G51" s="141"/>
      <c r="H51" s="141"/>
      <c r="I51" s="220">
        <v>0</v>
      </c>
      <c r="J51" s="220"/>
    </row>
    <row r="52" spans="1:10" ht="25.5" customHeight="1" x14ac:dyDescent="0.2">
      <c r="A52" s="128"/>
      <c r="B52" s="130" t="s">
        <v>63</v>
      </c>
      <c r="C52" s="221" t="s">
        <v>64</v>
      </c>
      <c r="D52" s="222"/>
      <c r="E52" s="222"/>
      <c r="F52" s="140" t="s">
        <v>23</v>
      </c>
      <c r="G52" s="141"/>
      <c r="H52" s="141"/>
      <c r="I52" s="220">
        <v>0</v>
      </c>
      <c r="J52" s="220"/>
    </row>
    <row r="53" spans="1:10" ht="25.5" customHeight="1" x14ac:dyDescent="0.2">
      <c r="A53" s="128"/>
      <c r="B53" s="130" t="s">
        <v>65</v>
      </c>
      <c r="C53" s="221" t="s">
        <v>66</v>
      </c>
      <c r="D53" s="222"/>
      <c r="E53" s="222"/>
      <c r="F53" s="140" t="s">
        <v>23</v>
      </c>
      <c r="G53" s="141"/>
      <c r="H53" s="141"/>
      <c r="I53" s="220">
        <v>0</v>
      </c>
      <c r="J53" s="220"/>
    </row>
    <row r="54" spans="1:10" ht="25.5" customHeight="1" x14ac:dyDescent="0.2">
      <c r="A54" s="128"/>
      <c r="B54" s="130" t="s">
        <v>67</v>
      </c>
      <c r="C54" s="221" t="s">
        <v>68</v>
      </c>
      <c r="D54" s="222"/>
      <c r="E54" s="222"/>
      <c r="F54" s="140" t="s">
        <v>23</v>
      </c>
      <c r="G54" s="141"/>
      <c r="H54" s="141"/>
      <c r="I54" s="220">
        <v>0</v>
      </c>
      <c r="J54" s="220"/>
    </row>
    <row r="55" spans="1:10" ht="25.5" customHeight="1" x14ac:dyDescent="0.2">
      <c r="A55" s="128"/>
      <c r="B55" s="130" t="s">
        <v>69</v>
      </c>
      <c r="C55" s="221" t="s">
        <v>70</v>
      </c>
      <c r="D55" s="222"/>
      <c r="E55" s="222"/>
      <c r="F55" s="140" t="s">
        <v>23</v>
      </c>
      <c r="G55" s="141"/>
      <c r="H55" s="141"/>
      <c r="I55" s="220">
        <v>0</v>
      </c>
      <c r="J55" s="220"/>
    </row>
    <row r="56" spans="1:10" ht="25.5" customHeight="1" x14ac:dyDescent="0.2">
      <c r="A56" s="128"/>
      <c r="B56" s="130" t="s">
        <v>71</v>
      </c>
      <c r="C56" s="221" t="s">
        <v>72</v>
      </c>
      <c r="D56" s="222"/>
      <c r="E56" s="222"/>
      <c r="F56" s="140" t="s">
        <v>24</v>
      </c>
      <c r="G56" s="141"/>
      <c r="H56" s="141"/>
      <c r="I56" s="220">
        <v>0</v>
      </c>
      <c r="J56" s="220"/>
    </row>
    <row r="57" spans="1:10" ht="25.5" customHeight="1" x14ac:dyDescent="0.2">
      <c r="A57" s="128"/>
      <c r="B57" s="130" t="s">
        <v>73</v>
      </c>
      <c r="C57" s="221" t="s">
        <v>74</v>
      </c>
      <c r="D57" s="222"/>
      <c r="E57" s="222"/>
      <c r="F57" s="140" t="s">
        <v>24</v>
      </c>
      <c r="G57" s="141"/>
      <c r="H57" s="141"/>
      <c r="I57" s="220">
        <v>0</v>
      </c>
      <c r="J57" s="220"/>
    </row>
    <row r="58" spans="1:10" ht="25.5" customHeight="1" x14ac:dyDescent="0.2">
      <c r="A58" s="128"/>
      <c r="B58" s="137" t="s">
        <v>75</v>
      </c>
      <c r="C58" s="237" t="s">
        <v>76</v>
      </c>
      <c r="D58" s="238"/>
      <c r="E58" s="238"/>
      <c r="F58" s="142" t="s">
        <v>24</v>
      </c>
      <c r="G58" s="143"/>
      <c r="H58" s="143"/>
      <c r="I58" s="236">
        <v>0</v>
      </c>
      <c r="J58" s="236"/>
    </row>
    <row r="59" spans="1:10" ht="25.5" customHeight="1" x14ac:dyDescent="0.2">
      <c r="A59" s="129"/>
      <c r="B59" s="133" t="s">
        <v>1</v>
      </c>
      <c r="C59" s="133"/>
      <c r="D59" s="134"/>
      <c r="E59" s="134"/>
      <c r="F59" s="144"/>
      <c r="G59" s="145"/>
      <c r="H59" s="145"/>
      <c r="I59" s="239">
        <f>SUM(I47:I58)</f>
        <v>0</v>
      </c>
      <c r="J59" s="239"/>
    </row>
    <row r="60" spans="1:10" x14ac:dyDescent="0.2">
      <c r="F60" s="101"/>
      <c r="G60" s="102"/>
      <c r="H60" s="101"/>
      <c r="I60" s="102"/>
      <c r="J60" s="102"/>
    </row>
    <row r="61" spans="1:10" x14ac:dyDescent="0.2">
      <c r="F61" s="101"/>
      <c r="G61" s="102"/>
      <c r="H61" s="101"/>
      <c r="I61" s="102"/>
      <c r="J61" s="102"/>
    </row>
    <row r="62" spans="1:10" x14ac:dyDescent="0.2">
      <c r="F62" s="101"/>
      <c r="G62" s="102"/>
      <c r="H62" s="101"/>
      <c r="I62" s="102"/>
      <c r="J62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I58:J58"/>
    <mergeCell ref="C58:E58"/>
    <mergeCell ref="I59:J59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0" t="s">
        <v>6</v>
      </c>
      <c r="B1" s="240"/>
      <c r="C1" s="241"/>
      <c r="D1" s="240"/>
      <c r="E1" s="240"/>
      <c r="F1" s="240"/>
      <c r="G1" s="240"/>
    </row>
    <row r="2" spans="1:7" ht="24.95" customHeight="1" x14ac:dyDescent="0.2">
      <c r="A2" s="79" t="s">
        <v>41</v>
      </c>
      <c r="B2" s="78"/>
      <c r="C2" s="242"/>
      <c r="D2" s="242"/>
      <c r="E2" s="242"/>
      <c r="F2" s="242"/>
      <c r="G2" s="243"/>
    </row>
    <row r="3" spans="1:7" ht="24.95" hidden="1" customHeight="1" x14ac:dyDescent="0.2">
      <c r="A3" s="79" t="s">
        <v>7</v>
      </c>
      <c r="B3" s="78"/>
      <c r="C3" s="242"/>
      <c r="D3" s="242"/>
      <c r="E3" s="242"/>
      <c r="F3" s="242"/>
      <c r="G3" s="243"/>
    </row>
    <row r="4" spans="1:7" ht="24.95" hidden="1" customHeight="1" x14ac:dyDescent="0.2">
      <c r="A4" s="79" t="s">
        <v>8</v>
      </c>
      <c r="B4" s="78"/>
      <c r="C4" s="242"/>
      <c r="D4" s="242"/>
      <c r="E4" s="242"/>
      <c r="F4" s="242"/>
      <c r="G4" s="24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60"/>
  <sheetViews>
    <sheetView topLeftCell="A33" workbookViewId="0">
      <selection activeCell="C2" sqref="C2:G2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4" t="s">
        <v>6</v>
      </c>
      <c r="B1" s="244"/>
      <c r="C1" s="244"/>
      <c r="D1" s="244"/>
      <c r="E1" s="244"/>
      <c r="F1" s="244"/>
      <c r="G1" s="244"/>
      <c r="AE1" t="s">
        <v>80</v>
      </c>
    </row>
    <row r="2" spans="1:60" ht="24.95" customHeight="1" x14ac:dyDescent="0.2">
      <c r="A2" s="150" t="s">
        <v>79</v>
      </c>
      <c r="B2" s="148"/>
      <c r="C2" s="245" t="s">
        <v>197</v>
      </c>
      <c r="D2" s="246"/>
      <c r="E2" s="246"/>
      <c r="F2" s="246"/>
      <c r="G2" s="247"/>
      <c r="AE2" t="s">
        <v>81</v>
      </c>
    </row>
    <row r="3" spans="1:60" ht="24.95" hidden="1" customHeight="1" x14ac:dyDescent="0.2">
      <c r="A3" s="151" t="s">
        <v>7</v>
      </c>
      <c r="B3" s="149"/>
      <c r="C3" s="248"/>
      <c r="D3" s="248"/>
      <c r="E3" s="248"/>
      <c r="F3" s="248"/>
      <c r="G3" s="249"/>
      <c r="AE3" t="s">
        <v>82</v>
      </c>
    </row>
    <row r="4" spans="1:60" ht="24.95" hidden="1" customHeight="1" x14ac:dyDescent="0.2">
      <c r="A4" s="151" t="s">
        <v>8</v>
      </c>
      <c r="B4" s="149"/>
      <c r="C4" s="250"/>
      <c r="D4" s="248"/>
      <c r="E4" s="248"/>
      <c r="F4" s="248"/>
      <c r="G4" s="249"/>
      <c r="AE4" t="s">
        <v>83</v>
      </c>
    </row>
    <row r="5" spans="1:60" hidden="1" x14ac:dyDescent="0.2">
      <c r="A5" s="152" t="s">
        <v>84</v>
      </c>
      <c r="B5" s="153"/>
      <c r="C5" s="154"/>
      <c r="D5" s="155"/>
      <c r="E5" s="155"/>
      <c r="F5" s="155"/>
      <c r="G5" s="156"/>
      <c r="AE5" t="s">
        <v>85</v>
      </c>
    </row>
    <row r="7" spans="1:60" ht="38.25" x14ac:dyDescent="0.2">
      <c r="A7" s="161" t="s">
        <v>86</v>
      </c>
      <c r="B7" s="162" t="s">
        <v>87</v>
      </c>
      <c r="C7" s="162" t="s">
        <v>88</v>
      </c>
      <c r="D7" s="161" t="s">
        <v>89</v>
      </c>
      <c r="E7" s="161" t="s">
        <v>90</v>
      </c>
      <c r="F7" s="157" t="s">
        <v>91</v>
      </c>
      <c r="G7" s="177" t="s">
        <v>196</v>
      </c>
      <c r="H7" s="178" t="s">
        <v>29</v>
      </c>
      <c r="I7" s="178" t="s">
        <v>92</v>
      </c>
      <c r="J7" s="178" t="s">
        <v>30</v>
      </c>
      <c r="K7" s="178" t="s">
        <v>93</v>
      </c>
      <c r="L7" s="178" t="s">
        <v>94</v>
      </c>
      <c r="M7" s="178" t="s">
        <v>95</v>
      </c>
      <c r="N7" s="178" t="s">
        <v>96</v>
      </c>
      <c r="O7" s="178" t="s">
        <v>97</v>
      </c>
      <c r="P7" s="178" t="s">
        <v>98</v>
      </c>
      <c r="Q7" s="178" t="s">
        <v>99</v>
      </c>
      <c r="R7" s="178" t="s">
        <v>100</v>
      </c>
      <c r="S7" s="178" t="s">
        <v>101</v>
      </c>
      <c r="T7" s="178" t="s">
        <v>102</v>
      </c>
      <c r="U7" s="164" t="s">
        <v>103</v>
      </c>
    </row>
    <row r="8" spans="1:60" x14ac:dyDescent="0.2">
      <c r="A8" s="179" t="s">
        <v>104</v>
      </c>
      <c r="B8" s="180" t="s">
        <v>53</v>
      </c>
      <c r="C8" s="181" t="s">
        <v>54</v>
      </c>
      <c r="D8" s="182"/>
      <c r="E8" s="183"/>
      <c r="F8" s="184"/>
      <c r="G8" s="184">
        <v>0</v>
      </c>
      <c r="H8" s="184"/>
      <c r="I8" s="184">
        <f>SUM(I9:I15)</f>
        <v>12936</v>
      </c>
      <c r="J8" s="184"/>
      <c r="K8" s="184">
        <f>SUM(K9:K15)</f>
        <v>54767.240000000005</v>
      </c>
      <c r="L8" s="184"/>
      <c r="M8" s="184">
        <f>SUM(M9:M15)</f>
        <v>0</v>
      </c>
      <c r="N8" s="163"/>
      <c r="O8" s="163">
        <f>SUM(O9:O15)</f>
        <v>58.8</v>
      </c>
      <c r="P8" s="163"/>
      <c r="Q8" s="163">
        <f>SUM(Q9:Q15)</f>
        <v>1.173</v>
      </c>
      <c r="R8" s="163"/>
      <c r="S8" s="163"/>
      <c r="T8" s="179"/>
      <c r="U8" s="163">
        <f>SUM(U9:U15)</f>
        <v>201.58</v>
      </c>
      <c r="AE8" t="s">
        <v>105</v>
      </c>
    </row>
    <row r="9" spans="1:60" outlineLevel="1" x14ac:dyDescent="0.2">
      <c r="A9" s="159">
        <v>1</v>
      </c>
      <c r="B9" s="165" t="s">
        <v>106</v>
      </c>
      <c r="C9" s="192" t="s">
        <v>107</v>
      </c>
      <c r="D9" s="167" t="s">
        <v>108</v>
      </c>
      <c r="E9" s="173">
        <v>32.270000000000003</v>
      </c>
      <c r="F9" s="175">
        <v>0</v>
      </c>
      <c r="G9" s="175">
        <v>0</v>
      </c>
      <c r="H9" s="175">
        <v>0</v>
      </c>
      <c r="I9" s="175">
        <f t="shared" ref="I9:I15" si="0">ROUND(E9*H9,2)</f>
        <v>0</v>
      </c>
      <c r="J9" s="175">
        <v>890</v>
      </c>
      <c r="K9" s="175">
        <f t="shared" ref="K9:K15" si="1">ROUND(E9*J9,2)</f>
        <v>28720.3</v>
      </c>
      <c r="L9" s="175">
        <v>21</v>
      </c>
      <c r="M9" s="175">
        <f t="shared" ref="M9:M15" si="2">G9*(1+L9/100)</f>
        <v>0</v>
      </c>
      <c r="N9" s="168">
        <v>0</v>
      </c>
      <c r="O9" s="168">
        <f t="shared" ref="O9:O15" si="3">ROUND(E9*N9,5)</f>
        <v>0</v>
      </c>
      <c r="P9" s="168">
        <v>0</v>
      </c>
      <c r="Q9" s="168">
        <f t="shared" ref="Q9:Q15" si="4">ROUND(E9*P9,5)</f>
        <v>0</v>
      </c>
      <c r="R9" s="168"/>
      <c r="S9" s="168"/>
      <c r="T9" s="169">
        <v>3.5329999999999999</v>
      </c>
      <c r="U9" s="168">
        <f t="shared" ref="U9:U15" si="5">ROUND(E9*T9,2)</f>
        <v>114.01</v>
      </c>
      <c r="V9" s="158"/>
      <c r="W9" s="158"/>
      <c r="X9" s="158"/>
      <c r="Y9" s="158"/>
      <c r="Z9" s="158"/>
      <c r="AA9" s="158"/>
      <c r="AB9" s="158"/>
      <c r="AC9" s="158"/>
      <c r="AD9" s="158"/>
      <c r="AE9" s="158" t="s">
        <v>109</v>
      </c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</row>
    <row r="10" spans="1:60" outlineLevel="1" x14ac:dyDescent="0.2">
      <c r="A10" s="159">
        <v>2</v>
      </c>
      <c r="B10" s="165" t="s">
        <v>110</v>
      </c>
      <c r="C10" s="192" t="s">
        <v>111</v>
      </c>
      <c r="D10" s="167" t="s">
        <v>108</v>
      </c>
      <c r="E10" s="173">
        <v>32.270000000000003</v>
      </c>
      <c r="F10" s="175">
        <v>0</v>
      </c>
      <c r="G10" s="175">
        <v>0</v>
      </c>
      <c r="H10" s="175">
        <v>0</v>
      </c>
      <c r="I10" s="175">
        <f t="shared" si="0"/>
        <v>0</v>
      </c>
      <c r="J10" s="175">
        <v>174</v>
      </c>
      <c r="K10" s="175">
        <f t="shared" si="1"/>
        <v>5614.98</v>
      </c>
      <c r="L10" s="175">
        <v>21</v>
      </c>
      <c r="M10" s="175">
        <f t="shared" si="2"/>
        <v>0</v>
      </c>
      <c r="N10" s="168">
        <v>0</v>
      </c>
      <c r="O10" s="168">
        <f t="shared" si="3"/>
        <v>0</v>
      </c>
      <c r="P10" s="168">
        <v>0</v>
      </c>
      <c r="Q10" s="168">
        <f t="shared" si="4"/>
        <v>0</v>
      </c>
      <c r="R10" s="168"/>
      <c r="S10" s="168"/>
      <c r="T10" s="169">
        <v>0.65200000000000002</v>
      </c>
      <c r="U10" s="168">
        <f t="shared" si="5"/>
        <v>21.04</v>
      </c>
      <c r="V10" s="158"/>
      <c r="W10" s="158"/>
      <c r="X10" s="158"/>
      <c r="Y10" s="158"/>
      <c r="Z10" s="158"/>
      <c r="AA10" s="158"/>
      <c r="AB10" s="158"/>
      <c r="AC10" s="158"/>
      <c r="AD10" s="158"/>
      <c r="AE10" s="158" t="s">
        <v>109</v>
      </c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</row>
    <row r="11" spans="1:60" outlineLevel="1" x14ac:dyDescent="0.2">
      <c r="A11" s="159">
        <v>3</v>
      </c>
      <c r="B11" s="165" t="s">
        <v>112</v>
      </c>
      <c r="C11" s="192" t="s">
        <v>113</v>
      </c>
      <c r="D11" s="167" t="s">
        <v>108</v>
      </c>
      <c r="E11" s="173">
        <v>32.270000000000003</v>
      </c>
      <c r="F11" s="175">
        <v>0</v>
      </c>
      <c r="G11" s="175">
        <v>0</v>
      </c>
      <c r="H11" s="175">
        <v>0</v>
      </c>
      <c r="I11" s="175">
        <f t="shared" si="0"/>
        <v>0</v>
      </c>
      <c r="J11" s="175">
        <v>99.3</v>
      </c>
      <c r="K11" s="175">
        <f t="shared" si="1"/>
        <v>3204.41</v>
      </c>
      <c r="L11" s="175">
        <v>21</v>
      </c>
      <c r="M11" s="175">
        <f t="shared" si="2"/>
        <v>0</v>
      </c>
      <c r="N11" s="168">
        <v>0</v>
      </c>
      <c r="O11" s="168">
        <f t="shared" si="3"/>
        <v>0</v>
      </c>
      <c r="P11" s="168">
        <v>0</v>
      </c>
      <c r="Q11" s="168">
        <f t="shared" si="4"/>
        <v>0</v>
      </c>
      <c r="R11" s="168"/>
      <c r="S11" s="168"/>
      <c r="T11" s="169">
        <v>1.0999999999999999E-2</v>
      </c>
      <c r="U11" s="168">
        <f t="shared" si="5"/>
        <v>0.35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 t="s">
        <v>109</v>
      </c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</row>
    <row r="12" spans="1:60" outlineLevel="1" x14ac:dyDescent="0.2">
      <c r="A12" s="159">
        <v>4</v>
      </c>
      <c r="B12" s="165" t="s">
        <v>114</v>
      </c>
      <c r="C12" s="192" t="s">
        <v>115</v>
      </c>
      <c r="D12" s="167" t="s">
        <v>108</v>
      </c>
      <c r="E12" s="173">
        <v>32.270000000000003</v>
      </c>
      <c r="F12" s="175">
        <v>0</v>
      </c>
      <c r="G12" s="175">
        <v>0</v>
      </c>
      <c r="H12" s="175">
        <v>0</v>
      </c>
      <c r="I12" s="175">
        <f t="shared" si="0"/>
        <v>0</v>
      </c>
      <c r="J12" s="175">
        <v>15</v>
      </c>
      <c r="K12" s="175">
        <f t="shared" si="1"/>
        <v>484.05</v>
      </c>
      <c r="L12" s="175">
        <v>21</v>
      </c>
      <c r="M12" s="175">
        <f t="shared" si="2"/>
        <v>0</v>
      </c>
      <c r="N12" s="168">
        <v>0</v>
      </c>
      <c r="O12" s="168">
        <f t="shared" si="3"/>
        <v>0</v>
      </c>
      <c r="P12" s="168">
        <v>0</v>
      </c>
      <c r="Q12" s="168">
        <f t="shared" si="4"/>
        <v>0</v>
      </c>
      <c r="R12" s="168"/>
      <c r="S12" s="168"/>
      <c r="T12" s="169">
        <v>8.9999999999999993E-3</v>
      </c>
      <c r="U12" s="168">
        <f t="shared" si="5"/>
        <v>0.28999999999999998</v>
      </c>
      <c r="V12" s="158"/>
      <c r="W12" s="158"/>
      <c r="X12" s="158"/>
      <c r="Y12" s="158"/>
      <c r="Z12" s="158"/>
      <c r="AA12" s="158"/>
      <c r="AB12" s="158"/>
      <c r="AC12" s="158"/>
      <c r="AD12" s="158"/>
      <c r="AE12" s="158" t="s">
        <v>109</v>
      </c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</row>
    <row r="13" spans="1:60" outlineLevel="1" x14ac:dyDescent="0.2">
      <c r="A13" s="159">
        <v>5</v>
      </c>
      <c r="B13" s="165" t="s">
        <v>116</v>
      </c>
      <c r="C13" s="192" t="s">
        <v>117</v>
      </c>
      <c r="D13" s="167" t="s">
        <v>118</v>
      </c>
      <c r="E13" s="173">
        <v>8.5</v>
      </c>
      <c r="F13" s="175">
        <v>0</v>
      </c>
      <c r="G13" s="175">
        <v>0</v>
      </c>
      <c r="H13" s="175">
        <v>0</v>
      </c>
      <c r="I13" s="175">
        <f t="shared" si="0"/>
        <v>0</v>
      </c>
      <c r="J13" s="175">
        <v>39.799999999999997</v>
      </c>
      <c r="K13" s="175">
        <f t="shared" si="1"/>
        <v>338.3</v>
      </c>
      <c r="L13" s="175">
        <v>21</v>
      </c>
      <c r="M13" s="175">
        <f t="shared" si="2"/>
        <v>0</v>
      </c>
      <c r="N13" s="168">
        <v>0</v>
      </c>
      <c r="O13" s="168">
        <f t="shared" si="3"/>
        <v>0</v>
      </c>
      <c r="P13" s="168">
        <v>0.13800000000000001</v>
      </c>
      <c r="Q13" s="168">
        <f t="shared" si="4"/>
        <v>1.173</v>
      </c>
      <c r="R13" s="168"/>
      <c r="S13" s="168"/>
      <c r="T13" s="169">
        <v>0.16</v>
      </c>
      <c r="U13" s="168">
        <f t="shared" si="5"/>
        <v>1.36</v>
      </c>
      <c r="V13" s="158"/>
      <c r="W13" s="158"/>
      <c r="X13" s="158"/>
      <c r="Y13" s="158"/>
      <c r="Z13" s="158"/>
      <c r="AA13" s="158"/>
      <c r="AB13" s="158"/>
      <c r="AC13" s="158"/>
      <c r="AD13" s="158"/>
      <c r="AE13" s="158" t="s">
        <v>109</v>
      </c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</row>
    <row r="14" spans="1:60" outlineLevel="1" x14ac:dyDescent="0.2">
      <c r="A14" s="159">
        <v>6</v>
      </c>
      <c r="B14" s="165" t="s">
        <v>119</v>
      </c>
      <c r="C14" s="192" t="s">
        <v>120</v>
      </c>
      <c r="D14" s="167" t="s">
        <v>108</v>
      </c>
      <c r="E14" s="173">
        <v>29.4</v>
      </c>
      <c r="F14" s="175">
        <v>0</v>
      </c>
      <c r="G14" s="175">
        <v>0</v>
      </c>
      <c r="H14" s="175">
        <v>0</v>
      </c>
      <c r="I14" s="175">
        <f t="shared" si="0"/>
        <v>0</v>
      </c>
      <c r="J14" s="175">
        <v>558</v>
      </c>
      <c r="K14" s="175">
        <f t="shared" si="1"/>
        <v>16405.2</v>
      </c>
      <c r="L14" s="175">
        <v>21</v>
      </c>
      <c r="M14" s="175">
        <f t="shared" si="2"/>
        <v>0</v>
      </c>
      <c r="N14" s="168">
        <v>0</v>
      </c>
      <c r="O14" s="168">
        <f t="shared" si="3"/>
        <v>0</v>
      </c>
      <c r="P14" s="168">
        <v>0</v>
      </c>
      <c r="Q14" s="168">
        <f t="shared" si="4"/>
        <v>0</v>
      </c>
      <c r="R14" s="168"/>
      <c r="S14" s="168"/>
      <c r="T14" s="169">
        <v>2.1949999999999998</v>
      </c>
      <c r="U14" s="168">
        <f t="shared" si="5"/>
        <v>64.53</v>
      </c>
      <c r="V14" s="158"/>
      <c r="W14" s="158"/>
      <c r="X14" s="158"/>
      <c r="Y14" s="158"/>
      <c r="Z14" s="158"/>
      <c r="AA14" s="158"/>
      <c r="AB14" s="158"/>
      <c r="AC14" s="158"/>
      <c r="AD14" s="158"/>
      <c r="AE14" s="158" t="s">
        <v>109</v>
      </c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</row>
    <row r="15" spans="1:60" outlineLevel="1" x14ac:dyDescent="0.2">
      <c r="A15" s="159">
        <v>7</v>
      </c>
      <c r="B15" s="165" t="s">
        <v>121</v>
      </c>
      <c r="C15" s="192" t="s">
        <v>122</v>
      </c>
      <c r="D15" s="167" t="s">
        <v>123</v>
      </c>
      <c r="E15" s="173">
        <v>58.8</v>
      </c>
      <c r="F15" s="175">
        <v>0</v>
      </c>
      <c r="G15" s="175">
        <v>0</v>
      </c>
      <c r="H15" s="175">
        <v>220</v>
      </c>
      <c r="I15" s="175">
        <f t="shared" si="0"/>
        <v>12936</v>
      </c>
      <c r="J15" s="175">
        <v>0</v>
      </c>
      <c r="K15" s="175">
        <f t="shared" si="1"/>
        <v>0</v>
      </c>
      <c r="L15" s="175">
        <v>21</v>
      </c>
      <c r="M15" s="175">
        <f t="shared" si="2"/>
        <v>0</v>
      </c>
      <c r="N15" s="168">
        <v>1</v>
      </c>
      <c r="O15" s="168">
        <f t="shared" si="3"/>
        <v>58.8</v>
      </c>
      <c r="P15" s="168">
        <v>0</v>
      </c>
      <c r="Q15" s="168">
        <f t="shared" si="4"/>
        <v>0</v>
      </c>
      <c r="R15" s="168"/>
      <c r="S15" s="168"/>
      <c r="T15" s="169">
        <v>0</v>
      </c>
      <c r="U15" s="168">
        <f t="shared" si="5"/>
        <v>0</v>
      </c>
      <c r="V15" s="158"/>
      <c r="W15" s="158"/>
      <c r="X15" s="158"/>
      <c r="Y15" s="158"/>
      <c r="Z15" s="158"/>
      <c r="AA15" s="158"/>
      <c r="AB15" s="158"/>
      <c r="AC15" s="158"/>
      <c r="AD15" s="158"/>
      <c r="AE15" s="158" t="s">
        <v>124</v>
      </c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</row>
    <row r="16" spans="1:60" x14ac:dyDescent="0.2">
      <c r="A16" s="160" t="s">
        <v>104</v>
      </c>
      <c r="B16" s="166" t="s">
        <v>55</v>
      </c>
      <c r="C16" s="193" t="s">
        <v>56</v>
      </c>
      <c r="D16" s="170"/>
      <c r="E16" s="174"/>
      <c r="F16" s="176">
        <v>0</v>
      </c>
      <c r="G16" s="176">
        <v>0</v>
      </c>
      <c r="H16" s="176"/>
      <c r="I16" s="176">
        <f>SUM(I17:I17)</f>
        <v>198.65</v>
      </c>
      <c r="J16" s="176"/>
      <c r="K16" s="176">
        <f>SUM(K17:K17)</f>
        <v>1076.3599999999999</v>
      </c>
      <c r="L16" s="176"/>
      <c r="M16" s="176">
        <f>SUM(M17:M17)</f>
        <v>0</v>
      </c>
      <c r="N16" s="171"/>
      <c r="O16" s="171">
        <f>SUM(O17:O17)</f>
        <v>0.61199999999999999</v>
      </c>
      <c r="P16" s="171"/>
      <c r="Q16" s="171">
        <f>SUM(Q17:Q17)</f>
        <v>0</v>
      </c>
      <c r="R16" s="171"/>
      <c r="S16" s="171"/>
      <c r="T16" s="172"/>
      <c r="U16" s="171">
        <f>SUM(U17:U17)</f>
        <v>3.19</v>
      </c>
      <c r="AE16" t="s">
        <v>105</v>
      </c>
    </row>
    <row r="17" spans="1:60" outlineLevel="1" x14ac:dyDescent="0.2">
      <c r="A17" s="159">
        <v>8</v>
      </c>
      <c r="B17" s="165" t="s">
        <v>125</v>
      </c>
      <c r="C17" s="192" t="s">
        <v>126</v>
      </c>
      <c r="D17" s="167" t="s">
        <v>118</v>
      </c>
      <c r="E17" s="173">
        <v>8.5</v>
      </c>
      <c r="F17" s="175">
        <v>0</v>
      </c>
      <c r="G17" s="175">
        <v>0</v>
      </c>
      <c r="H17" s="175">
        <v>23.37</v>
      </c>
      <c r="I17" s="175">
        <f>ROUND(E17*H17,2)</f>
        <v>198.65</v>
      </c>
      <c r="J17" s="175">
        <v>126.63</v>
      </c>
      <c r="K17" s="175">
        <f>ROUND(E17*J17,2)</f>
        <v>1076.3599999999999</v>
      </c>
      <c r="L17" s="175">
        <v>21</v>
      </c>
      <c r="M17" s="175">
        <f>G17*(1+L17/100)</f>
        <v>0</v>
      </c>
      <c r="N17" s="168">
        <v>7.1999999999999995E-2</v>
      </c>
      <c r="O17" s="168">
        <f>ROUND(E17*N17,5)</f>
        <v>0.61199999999999999</v>
      </c>
      <c r="P17" s="168">
        <v>0</v>
      </c>
      <c r="Q17" s="168">
        <f>ROUND(E17*P17,5)</f>
        <v>0</v>
      </c>
      <c r="R17" s="168"/>
      <c r="S17" s="168"/>
      <c r="T17" s="169">
        <v>0.375</v>
      </c>
      <c r="U17" s="168">
        <f>ROUND(E17*T17,2)</f>
        <v>3.19</v>
      </c>
      <c r="V17" s="158"/>
      <c r="W17" s="158"/>
      <c r="X17" s="158"/>
      <c r="Y17" s="158"/>
      <c r="Z17" s="158"/>
      <c r="AA17" s="158"/>
      <c r="AB17" s="158"/>
      <c r="AC17" s="158"/>
      <c r="AD17" s="158"/>
      <c r="AE17" s="158" t="s">
        <v>109</v>
      </c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</row>
    <row r="18" spans="1:60" x14ac:dyDescent="0.2">
      <c r="A18" s="160" t="s">
        <v>104</v>
      </c>
      <c r="B18" s="166" t="s">
        <v>57</v>
      </c>
      <c r="C18" s="193" t="s">
        <v>58</v>
      </c>
      <c r="D18" s="170"/>
      <c r="E18" s="174"/>
      <c r="F18" s="176">
        <v>0</v>
      </c>
      <c r="G18" s="176">
        <v>0</v>
      </c>
      <c r="H18" s="176"/>
      <c r="I18" s="176">
        <f>SUM(I19:I25)</f>
        <v>30443.260000000002</v>
      </c>
      <c r="J18" s="176"/>
      <c r="K18" s="176">
        <f>SUM(K19:K25)</f>
        <v>31723.050000000003</v>
      </c>
      <c r="L18" s="176"/>
      <c r="M18" s="176">
        <f>SUM(M19:M25)</f>
        <v>0</v>
      </c>
      <c r="N18" s="171"/>
      <c r="O18" s="171">
        <f>SUM(O19:O25)</f>
        <v>5.1210999999999993</v>
      </c>
      <c r="P18" s="171"/>
      <c r="Q18" s="171">
        <f>SUM(Q19:Q25)</f>
        <v>0</v>
      </c>
      <c r="R18" s="171"/>
      <c r="S18" s="171"/>
      <c r="T18" s="172"/>
      <c r="U18" s="171">
        <f>SUM(U19:U25)</f>
        <v>97.18</v>
      </c>
      <c r="AE18" t="s">
        <v>105</v>
      </c>
    </row>
    <row r="19" spans="1:60" outlineLevel="1" x14ac:dyDescent="0.2">
      <c r="A19" s="159">
        <v>9</v>
      </c>
      <c r="B19" s="165" t="s">
        <v>127</v>
      </c>
      <c r="C19" s="192" t="s">
        <v>128</v>
      </c>
      <c r="D19" s="167" t="s">
        <v>118</v>
      </c>
      <c r="E19" s="173">
        <v>14.3</v>
      </c>
      <c r="F19" s="175">
        <v>0</v>
      </c>
      <c r="G19" s="175">
        <v>0</v>
      </c>
      <c r="H19" s="175">
        <v>17.87</v>
      </c>
      <c r="I19" s="175">
        <f t="shared" ref="I19:I25" si="6">ROUND(E19*H19,2)</f>
        <v>255.54</v>
      </c>
      <c r="J19" s="175">
        <v>22.73</v>
      </c>
      <c r="K19" s="175">
        <f t="shared" ref="K19:K25" si="7">ROUND(E19*J19,2)</f>
        <v>325.04000000000002</v>
      </c>
      <c r="L19" s="175">
        <v>21</v>
      </c>
      <c r="M19" s="175">
        <f t="shared" ref="M19:M25" si="8">G19*(1+L19/100)</f>
        <v>0</v>
      </c>
      <c r="N19" s="168">
        <v>5.0000000000000001E-3</v>
      </c>
      <c r="O19" s="168">
        <f t="shared" ref="O19:O25" si="9">ROUND(E19*N19,5)</f>
        <v>7.1499999999999994E-2</v>
      </c>
      <c r="P19" s="168">
        <v>0</v>
      </c>
      <c r="Q19" s="168">
        <f t="shared" ref="Q19:Q25" si="10">ROUND(E19*P19,5)</f>
        <v>0</v>
      </c>
      <c r="R19" s="168"/>
      <c r="S19" s="168"/>
      <c r="T19" s="169">
        <v>8.1000000000000003E-2</v>
      </c>
      <c r="U19" s="168">
        <f t="shared" ref="U19:U25" si="11">ROUND(E19*T19,2)</f>
        <v>1.1599999999999999</v>
      </c>
      <c r="V19" s="158"/>
      <c r="W19" s="158"/>
      <c r="X19" s="158"/>
      <c r="Y19" s="158"/>
      <c r="Z19" s="158"/>
      <c r="AA19" s="158"/>
      <c r="AB19" s="158"/>
      <c r="AC19" s="158"/>
      <c r="AD19" s="158"/>
      <c r="AE19" s="158" t="s">
        <v>109</v>
      </c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</row>
    <row r="20" spans="1:60" ht="22.5" outlineLevel="1" x14ac:dyDescent="0.2">
      <c r="A20" s="159">
        <v>10</v>
      </c>
      <c r="B20" s="165" t="s">
        <v>129</v>
      </c>
      <c r="C20" s="192" t="s">
        <v>130</v>
      </c>
      <c r="D20" s="167" t="s">
        <v>118</v>
      </c>
      <c r="E20" s="173">
        <v>14.3</v>
      </c>
      <c r="F20" s="175">
        <v>0</v>
      </c>
      <c r="G20" s="175">
        <v>0</v>
      </c>
      <c r="H20" s="175">
        <v>91.16</v>
      </c>
      <c r="I20" s="175">
        <f t="shared" si="6"/>
        <v>1303.5899999999999</v>
      </c>
      <c r="J20" s="175">
        <v>150.34</v>
      </c>
      <c r="K20" s="175">
        <f t="shared" si="7"/>
        <v>2149.86</v>
      </c>
      <c r="L20" s="175">
        <v>21</v>
      </c>
      <c r="M20" s="175">
        <f t="shared" si="8"/>
        <v>0</v>
      </c>
      <c r="N20" s="168">
        <v>2.9399999999999999E-2</v>
      </c>
      <c r="O20" s="168">
        <f t="shared" si="9"/>
        <v>0.42042000000000002</v>
      </c>
      <c r="P20" s="168">
        <v>0</v>
      </c>
      <c r="Q20" s="168">
        <f t="shared" si="10"/>
        <v>0</v>
      </c>
      <c r="R20" s="168"/>
      <c r="S20" s="168"/>
      <c r="T20" s="169">
        <v>0.48</v>
      </c>
      <c r="U20" s="168">
        <f t="shared" si="11"/>
        <v>6.86</v>
      </c>
      <c r="V20" s="158"/>
      <c r="W20" s="158"/>
      <c r="X20" s="158"/>
      <c r="Y20" s="158"/>
      <c r="Z20" s="158"/>
      <c r="AA20" s="158"/>
      <c r="AB20" s="158"/>
      <c r="AC20" s="158"/>
      <c r="AD20" s="158"/>
      <c r="AE20" s="158" t="s">
        <v>109</v>
      </c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</row>
    <row r="21" spans="1:60" ht="22.5" outlineLevel="1" x14ac:dyDescent="0.2">
      <c r="A21" s="159">
        <v>11</v>
      </c>
      <c r="B21" s="165" t="s">
        <v>131</v>
      </c>
      <c r="C21" s="192" t="s">
        <v>132</v>
      </c>
      <c r="D21" s="167" t="s">
        <v>118</v>
      </c>
      <c r="E21" s="173">
        <v>14.3</v>
      </c>
      <c r="F21" s="175">
        <v>0</v>
      </c>
      <c r="G21" s="175">
        <v>0</v>
      </c>
      <c r="H21" s="175">
        <v>16.91</v>
      </c>
      <c r="I21" s="175">
        <f t="shared" si="6"/>
        <v>241.81</v>
      </c>
      <c r="J21" s="175">
        <v>93.09</v>
      </c>
      <c r="K21" s="175">
        <f t="shared" si="7"/>
        <v>1331.19</v>
      </c>
      <c r="L21" s="175">
        <v>21</v>
      </c>
      <c r="M21" s="175">
        <f t="shared" si="8"/>
        <v>0</v>
      </c>
      <c r="N21" s="168">
        <v>4.4099999999999999E-3</v>
      </c>
      <c r="O21" s="168">
        <f t="shared" si="9"/>
        <v>6.3060000000000005E-2</v>
      </c>
      <c r="P21" s="168">
        <v>0</v>
      </c>
      <c r="Q21" s="168">
        <f t="shared" si="10"/>
        <v>0</v>
      </c>
      <c r="R21" s="168"/>
      <c r="S21" s="168"/>
      <c r="T21" s="169">
        <v>0.245</v>
      </c>
      <c r="U21" s="168">
        <f t="shared" si="11"/>
        <v>3.5</v>
      </c>
      <c r="V21" s="158"/>
      <c r="W21" s="158"/>
      <c r="X21" s="158"/>
      <c r="Y21" s="158"/>
      <c r="Z21" s="158"/>
      <c r="AA21" s="158"/>
      <c r="AB21" s="158"/>
      <c r="AC21" s="158"/>
      <c r="AD21" s="158"/>
      <c r="AE21" s="158" t="s">
        <v>109</v>
      </c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</row>
    <row r="22" spans="1:60" ht="22.5" outlineLevel="1" x14ac:dyDescent="0.2">
      <c r="A22" s="159">
        <v>12</v>
      </c>
      <c r="B22" s="165" t="s">
        <v>133</v>
      </c>
      <c r="C22" s="192" t="s">
        <v>134</v>
      </c>
      <c r="D22" s="167" t="s">
        <v>118</v>
      </c>
      <c r="E22" s="173">
        <v>88.03</v>
      </c>
      <c r="F22" s="175">
        <v>0</v>
      </c>
      <c r="G22" s="175">
        <v>0</v>
      </c>
      <c r="H22" s="175">
        <v>29.81</v>
      </c>
      <c r="I22" s="175">
        <f t="shared" si="6"/>
        <v>2624.17</v>
      </c>
      <c r="J22" s="175">
        <v>29.19</v>
      </c>
      <c r="K22" s="175">
        <f t="shared" si="7"/>
        <v>2569.6</v>
      </c>
      <c r="L22" s="175">
        <v>21</v>
      </c>
      <c r="M22" s="175">
        <f t="shared" si="8"/>
        <v>0</v>
      </c>
      <c r="N22" s="168">
        <v>6.7200000000000003E-3</v>
      </c>
      <c r="O22" s="168">
        <f t="shared" si="9"/>
        <v>0.59155999999999997</v>
      </c>
      <c r="P22" s="168">
        <v>0</v>
      </c>
      <c r="Q22" s="168">
        <f t="shared" si="10"/>
        <v>0</v>
      </c>
      <c r="R22" s="168"/>
      <c r="S22" s="168"/>
      <c r="T22" s="169">
        <v>0.104</v>
      </c>
      <c r="U22" s="168">
        <f t="shared" si="11"/>
        <v>9.16</v>
      </c>
      <c r="V22" s="158"/>
      <c r="W22" s="158"/>
      <c r="X22" s="158"/>
      <c r="Y22" s="158"/>
      <c r="Z22" s="158"/>
      <c r="AA22" s="158"/>
      <c r="AB22" s="158"/>
      <c r="AC22" s="158"/>
      <c r="AD22" s="158"/>
      <c r="AE22" s="158" t="s">
        <v>109</v>
      </c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</row>
    <row r="23" spans="1:60" ht="22.5" outlineLevel="1" x14ac:dyDescent="0.2">
      <c r="A23" s="159">
        <v>13</v>
      </c>
      <c r="B23" s="165" t="s">
        <v>135</v>
      </c>
      <c r="C23" s="192" t="s">
        <v>136</v>
      </c>
      <c r="D23" s="167" t="s">
        <v>118</v>
      </c>
      <c r="E23" s="173">
        <v>88.03</v>
      </c>
      <c r="F23" s="175">
        <v>0</v>
      </c>
      <c r="G23" s="175">
        <v>0</v>
      </c>
      <c r="H23" s="175">
        <v>184.1</v>
      </c>
      <c r="I23" s="175">
        <f t="shared" si="6"/>
        <v>16206.32</v>
      </c>
      <c r="J23" s="175">
        <v>116.4</v>
      </c>
      <c r="K23" s="175">
        <f t="shared" si="7"/>
        <v>10246.69</v>
      </c>
      <c r="L23" s="175">
        <v>21</v>
      </c>
      <c r="M23" s="175">
        <f t="shared" si="8"/>
        <v>0</v>
      </c>
      <c r="N23" s="168">
        <v>2.7300000000000001E-2</v>
      </c>
      <c r="O23" s="168">
        <f t="shared" si="9"/>
        <v>2.4032200000000001</v>
      </c>
      <c r="P23" s="168">
        <v>0</v>
      </c>
      <c r="Q23" s="168">
        <f t="shared" si="10"/>
        <v>0</v>
      </c>
      <c r="R23" s="168"/>
      <c r="S23" s="168"/>
      <c r="T23" s="169">
        <v>0.372</v>
      </c>
      <c r="U23" s="168">
        <f t="shared" si="11"/>
        <v>32.75</v>
      </c>
      <c r="V23" s="158"/>
      <c r="W23" s="158"/>
      <c r="X23" s="158"/>
      <c r="Y23" s="158"/>
      <c r="Z23" s="158"/>
      <c r="AA23" s="158"/>
      <c r="AB23" s="158"/>
      <c r="AC23" s="158"/>
      <c r="AD23" s="158"/>
      <c r="AE23" s="158" t="s">
        <v>109</v>
      </c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</row>
    <row r="24" spans="1:60" ht="22.5" outlineLevel="1" x14ac:dyDescent="0.2">
      <c r="A24" s="159">
        <v>14</v>
      </c>
      <c r="B24" s="165" t="s">
        <v>137</v>
      </c>
      <c r="C24" s="192" t="s">
        <v>138</v>
      </c>
      <c r="D24" s="167" t="s">
        <v>118</v>
      </c>
      <c r="E24" s="173">
        <v>88.03</v>
      </c>
      <c r="F24" s="175">
        <v>0</v>
      </c>
      <c r="G24" s="175">
        <v>0</v>
      </c>
      <c r="H24" s="175">
        <v>91.89</v>
      </c>
      <c r="I24" s="175">
        <f t="shared" si="6"/>
        <v>8089.08</v>
      </c>
      <c r="J24" s="175">
        <v>78.61</v>
      </c>
      <c r="K24" s="175">
        <f t="shared" si="7"/>
        <v>6920.04</v>
      </c>
      <c r="L24" s="175">
        <v>21</v>
      </c>
      <c r="M24" s="175">
        <f t="shared" si="8"/>
        <v>0</v>
      </c>
      <c r="N24" s="168">
        <v>1.3650000000000001E-2</v>
      </c>
      <c r="O24" s="168">
        <f t="shared" si="9"/>
        <v>1.2016100000000001</v>
      </c>
      <c r="P24" s="168">
        <v>0</v>
      </c>
      <c r="Q24" s="168">
        <f t="shared" si="10"/>
        <v>0</v>
      </c>
      <c r="R24" s="168"/>
      <c r="S24" s="168"/>
      <c r="T24" s="169">
        <v>0.252</v>
      </c>
      <c r="U24" s="168">
        <f t="shared" si="11"/>
        <v>22.18</v>
      </c>
      <c r="V24" s="158"/>
      <c r="W24" s="158"/>
      <c r="X24" s="158"/>
      <c r="Y24" s="158"/>
      <c r="Z24" s="158"/>
      <c r="AA24" s="158"/>
      <c r="AB24" s="158"/>
      <c r="AC24" s="158"/>
      <c r="AD24" s="158"/>
      <c r="AE24" s="158" t="s">
        <v>109</v>
      </c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</row>
    <row r="25" spans="1:60" outlineLevel="1" x14ac:dyDescent="0.2">
      <c r="A25" s="159">
        <v>15</v>
      </c>
      <c r="B25" s="165" t="s">
        <v>139</v>
      </c>
      <c r="C25" s="192" t="s">
        <v>140</v>
      </c>
      <c r="D25" s="167" t="s">
        <v>118</v>
      </c>
      <c r="E25" s="173">
        <v>88.03</v>
      </c>
      <c r="F25" s="175">
        <v>0</v>
      </c>
      <c r="G25" s="175">
        <v>0</v>
      </c>
      <c r="H25" s="175">
        <v>19.57</v>
      </c>
      <c r="I25" s="175">
        <f t="shared" si="6"/>
        <v>1722.75</v>
      </c>
      <c r="J25" s="175">
        <v>92.93</v>
      </c>
      <c r="K25" s="175">
        <f t="shared" si="7"/>
        <v>8180.63</v>
      </c>
      <c r="L25" s="175">
        <v>21</v>
      </c>
      <c r="M25" s="175">
        <f t="shared" si="8"/>
        <v>0</v>
      </c>
      <c r="N25" s="168">
        <v>4.1999999999999997E-3</v>
      </c>
      <c r="O25" s="168">
        <f t="shared" si="9"/>
        <v>0.36973</v>
      </c>
      <c r="P25" s="168">
        <v>0</v>
      </c>
      <c r="Q25" s="168">
        <f t="shared" si="10"/>
        <v>0</v>
      </c>
      <c r="R25" s="168"/>
      <c r="S25" s="168"/>
      <c r="T25" s="169">
        <v>0.245</v>
      </c>
      <c r="U25" s="168">
        <f t="shared" si="11"/>
        <v>21.57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 t="s">
        <v>109</v>
      </c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</row>
    <row r="26" spans="1:60" x14ac:dyDescent="0.2">
      <c r="A26" s="160" t="s">
        <v>104</v>
      </c>
      <c r="B26" s="166" t="s">
        <v>59</v>
      </c>
      <c r="C26" s="193" t="s">
        <v>60</v>
      </c>
      <c r="D26" s="170"/>
      <c r="E26" s="174"/>
      <c r="F26" s="176">
        <v>0</v>
      </c>
      <c r="G26" s="176">
        <v>0</v>
      </c>
      <c r="H26" s="176"/>
      <c r="I26" s="176">
        <f>SUM(I27:I27)</f>
        <v>9655.86</v>
      </c>
      <c r="J26" s="176"/>
      <c r="K26" s="176">
        <f>SUM(K27:K27)</f>
        <v>7228.59</v>
      </c>
      <c r="L26" s="176"/>
      <c r="M26" s="176">
        <f>SUM(M27:M27)</f>
        <v>0</v>
      </c>
      <c r="N26" s="171"/>
      <c r="O26" s="171">
        <f>SUM(O27:O27)</f>
        <v>4.0930000000000001E-2</v>
      </c>
      <c r="P26" s="171"/>
      <c r="Q26" s="171">
        <f>SUM(Q27:Q27)</f>
        <v>0</v>
      </c>
      <c r="R26" s="171"/>
      <c r="S26" s="171"/>
      <c r="T26" s="172"/>
      <c r="U26" s="171">
        <f>SUM(U27:U27)</f>
        <v>23.54</v>
      </c>
      <c r="AE26" t="s">
        <v>105</v>
      </c>
    </row>
    <row r="27" spans="1:60" ht="22.5" outlineLevel="1" x14ac:dyDescent="0.2">
      <c r="A27" s="159">
        <v>16</v>
      </c>
      <c r="B27" s="165" t="s">
        <v>141</v>
      </c>
      <c r="C27" s="192" t="s">
        <v>142</v>
      </c>
      <c r="D27" s="167" t="s">
        <v>118</v>
      </c>
      <c r="E27" s="173">
        <v>102.33</v>
      </c>
      <c r="F27" s="175">
        <v>0</v>
      </c>
      <c r="G27" s="175">
        <v>0</v>
      </c>
      <c r="H27" s="175">
        <v>94.36</v>
      </c>
      <c r="I27" s="175">
        <f>ROUND(E27*H27,2)</f>
        <v>9655.86</v>
      </c>
      <c r="J27" s="175">
        <v>70.64</v>
      </c>
      <c r="K27" s="175">
        <f>ROUND(E27*J27,2)</f>
        <v>7228.59</v>
      </c>
      <c r="L27" s="175">
        <v>21</v>
      </c>
      <c r="M27" s="175">
        <f>G27*(1+L27/100)</f>
        <v>0</v>
      </c>
      <c r="N27" s="168">
        <v>4.0000000000000002E-4</v>
      </c>
      <c r="O27" s="168">
        <f>ROUND(E27*N27,5)</f>
        <v>4.0930000000000001E-2</v>
      </c>
      <c r="P27" s="168">
        <v>0</v>
      </c>
      <c r="Q27" s="168">
        <f>ROUND(E27*P27,5)</f>
        <v>0</v>
      </c>
      <c r="R27" s="168"/>
      <c r="S27" s="168"/>
      <c r="T27" s="169">
        <v>0.23</v>
      </c>
      <c r="U27" s="168">
        <f>ROUND(E27*T27,2)</f>
        <v>23.54</v>
      </c>
      <c r="V27" s="158"/>
      <c r="W27" s="158"/>
      <c r="X27" s="158"/>
      <c r="Y27" s="158"/>
      <c r="Z27" s="158"/>
      <c r="AA27" s="158"/>
      <c r="AB27" s="158"/>
      <c r="AC27" s="158"/>
      <c r="AD27" s="158"/>
      <c r="AE27" s="158" t="s">
        <v>109</v>
      </c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</row>
    <row r="28" spans="1:60" x14ac:dyDescent="0.2">
      <c r="A28" s="160" t="s">
        <v>104</v>
      </c>
      <c r="B28" s="166" t="s">
        <v>61</v>
      </c>
      <c r="C28" s="193" t="s">
        <v>62</v>
      </c>
      <c r="D28" s="170"/>
      <c r="E28" s="174"/>
      <c r="F28" s="176">
        <v>0</v>
      </c>
      <c r="G28" s="176">
        <v>0</v>
      </c>
      <c r="H28" s="176"/>
      <c r="I28" s="176">
        <f>SUM(I29:I30)</f>
        <v>6328.02</v>
      </c>
      <c r="J28" s="176"/>
      <c r="K28" s="176">
        <f>SUM(K29:K30)</f>
        <v>12772.76</v>
      </c>
      <c r="L28" s="176"/>
      <c r="M28" s="176">
        <f>SUM(M29:M30)</f>
        <v>0</v>
      </c>
      <c r="N28" s="171"/>
      <c r="O28" s="171">
        <f>SUM(O29:O30)</f>
        <v>7.5750000000000002</v>
      </c>
      <c r="P28" s="171"/>
      <c r="Q28" s="171">
        <f>SUM(Q29:Q30)</f>
        <v>0</v>
      </c>
      <c r="R28" s="171"/>
      <c r="S28" s="171"/>
      <c r="T28" s="172"/>
      <c r="U28" s="171">
        <f>SUM(U29:U30)</f>
        <v>41.85</v>
      </c>
      <c r="AE28" t="s">
        <v>105</v>
      </c>
    </row>
    <row r="29" spans="1:60" outlineLevel="1" x14ac:dyDescent="0.2">
      <c r="A29" s="159">
        <v>17</v>
      </c>
      <c r="B29" s="165" t="s">
        <v>143</v>
      </c>
      <c r="C29" s="192" t="s">
        <v>144</v>
      </c>
      <c r="D29" s="167" t="s">
        <v>108</v>
      </c>
      <c r="E29" s="173">
        <v>3</v>
      </c>
      <c r="F29" s="175">
        <v>0</v>
      </c>
      <c r="G29" s="175">
        <v>0</v>
      </c>
      <c r="H29" s="175">
        <v>2109.34</v>
      </c>
      <c r="I29" s="175">
        <f>ROUND(E29*H29,2)</f>
        <v>6328.02</v>
      </c>
      <c r="J29" s="175">
        <v>675.65999999999985</v>
      </c>
      <c r="K29" s="175">
        <f>ROUND(E29*J29,2)</f>
        <v>2026.98</v>
      </c>
      <c r="L29" s="175">
        <v>21</v>
      </c>
      <c r="M29" s="175">
        <f>G29*(1+L29/100)</f>
        <v>0</v>
      </c>
      <c r="N29" s="168">
        <v>2.5249999999999999</v>
      </c>
      <c r="O29" s="168">
        <f>ROUND(E29*N29,5)</f>
        <v>7.5750000000000002</v>
      </c>
      <c r="P29" s="168">
        <v>0</v>
      </c>
      <c r="Q29" s="168">
        <f>ROUND(E29*P29,5)</f>
        <v>0</v>
      </c>
      <c r="R29" s="168"/>
      <c r="S29" s="168"/>
      <c r="T29" s="169">
        <v>2.58</v>
      </c>
      <c r="U29" s="168">
        <f>ROUND(E29*T29,2)</f>
        <v>7.74</v>
      </c>
      <c r="V29" s="158"/>
      <c r="W29" s="158"/>
      <c r="X29" s="158"/>
      <c r="Y29" s="158"/>
      <c r="Z29" s="158"/>
      <c r="AA29" s="158"/>
      <c r="AB29" s="158"/>
      <c r="AC29" s="158"/>
      <c r="AD29" s="158"/>
      <c r="AE29" s="158" t="s">
        <v>109</v>
      </c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</row>
    <row r="30" spans="1:60" ht="22.5" outlineLevel="1" x14ac:dyDescent="0.2">
      <c r="A30" s="159">
        <v>18</v>
      </c>
      <c r="B30" s="165" t="s">
        <v>145</v>
      </c>
      <c r="C30" s="192" t="s">
        <v>146</v>
      </c>
      <c r="D30" s="167" t="s">
        <v>147</v>
      </c>
      <c r="E30" s="173">
        <v>73.349999999999994</v>
      </c>
      <c r="F30" s="175">
        <v>0</v>
      </c>
      <c r="G30" s="175">
        <v>0</v>
      </c>
      <c r="H30" s="175">
        <v>0</v>
      </c>
      <c r="I30" s="175">
        <f>ROUND(E30*H30,2)</f>
        <v>0</v>
      </c>
      <c r="J30" s="175">
        <v>146.5</v>
      </c>
      <c r="K30" s="175">
        <f>ROUND(E30*J30,2)</f>
        <v>10745.78</v>
      </c>
      <c r="L30" s="175">
        <v>21</v>
      </c>
      <c r="M30" s="175">
        <f>G30*(1+L30/100)</f>
        <v>0</v>
      </c>
      <c r="N30" s="168">
        <v>0</v>
      </c>
      <c r="O30" s="168">
        <f>ROUND(E30*N30,5)</f>
        <v>0</v>
      </c>
      <c r="P30" s="168">
        <v>0</v>
      </c>
      <c r="Q30" s="168">
        <f>ROUND(E30*P30,5)</f>
        <v>0</v>
      </c>
      <c r="R30" s="168"/>
      <c r="S30" s="168"/>
      <c r="T30" s="169">
        <v>0.46500000000000002</v>
      </c>
      <c r="U30" s="168">
        <f>ROUND(E30*T30,2)</f>
        <v>34.11</v>
      </c>
      <c r="V30" s="158"/>
      <c r="W30" s="158"/>
      <c r="X30" s="158"/>
      <c r="Y30" s="158"/>
      <c r="Z30" s="158"/>
      <c r="AA30" s="158"/>
      <c r="AB30" s="158"/>
      <c r="AC30" s="158"/>
      <c r="AD30" s="158"/>
      <c r="AE30" s="158" t="s">
        <v>109</v>
      </c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</row>
    <row r="31" spans="1:60" x14ac:dyDescent="0.2">
      <c r="A31" s="160" t="s">
        <v>104</v>
      </c>
      <c r="B31" s="166" t="s">
        <v>63</v>
      </c>
      <c r="C31" s="193" t="s">
        <v>64</v>
      </c>
      <c r="D31" s="170"/>
      <c r="E31" s="174"/>
      <c r="F31" s="176">
        <v>0</v>
      </c>
      <c r="G31" s="176">
        <v>0</v>
      </c>
      <c r="H31" s="176"/>
      <c r="I31" s="176">
        <f>SUM(I32:I34)</f>
        <v>12483.8</v>
      </c>
      <c r="J31" s="176"/>
      <c r="K31" s="176">
        <f>SUM(K32:K34)</f>
        <v>19383.600000000002</v>
      </c>
      <c r="L31" s="176"/>
      <c r="M31" s="176">
        <f>SUM(M32:M34)</f>
        <v>0</v>
      </c>
      <c r="N31" s="171"/>
      <c r="O31" s="171">
        <f>SUM(O32:O34)</f>
        <v>14.317349999999999</v>
      </c>
      <c r="P31" s="171"/>
      <c r="Q31" s="171">
        <f>SUM(Q32:Q34)</f>
        <v>0</v>
      </c>
      <c r="R31" s="171"/>
      <c r="S31" s="171"/>
      <c r="T31" s="172"/>
      <c r="U31" s="171">
        <f>SUM(U32:U34)</f>
        <v>75.14</v>
      </c>
      <c r="AE31" t="s">
        <v>105</v>
      </c>
    </row>
    <row r="32" spans="1:60" outlineLevel="1" x14ac:dyDescent="0.2">
      <c r="A32" s="159">
        <v>19</v>
      </c>
      <c r="B32" s="165" t="s">
        <v>148</v>
      </c>
      <c r="C32" s="192" t="s">
        <v>149</v>
      </c>
      <c r="D32" s="167" t="s">
        <v>147</v>
      </c>
      <c r="E32" s="173">
        <v>78</v>
      </c>
      <c r="F32" s="175">
        <v>0</v>
      </c>
      <c r="G32" s="175">
        <v>0</v>
      </c>
      <c r="H32" s="175">
        <v>0</v>
      </c>
      <c r="I32" s="175">
        <f>ROUND(E32*H32,2)</f>
        <v>0</v>
      </c>
      <c r="J32" s="175">
        <v>11.8</v>
      </c>
      <c r="K32" s="175">
        <f>ROUND(E32*J32,2)</f>
        <v>920.4</v>
      </c>
      <c r="L32" s="175">
        <v>21</v>
      </c>
      <c r="M32" s="175">
        <f>G32*(1+L32/100)</f>
        <v>0</v>
      </c>
      <c r="N32" s="168">
        <v>0</v>
      </c>
      <c r="O32" s="168">
        <f>ROUND(E32*N32,5)</f>
        <v>0</v>
      </c>
      <c r="P32" s="168">
        <v>0</v>
      </c>
      <c r="Q32" s="168">
        <f>ROUND(E32*P32,5)</f>
        <v>0</v>
      </c>
      <c r="R32" s="168"/>
      <c r="S32" s="168"/>
      <c r="T32" s="169">
        <v>0.05</v>
      </c>
      <c r="U32" s="168">
        <f>ROUND(E32*T32,2)</f>
        <v>3.9</v>
      </c>
      <c r="V32" s="158"/>
      <c r="W32" s="158"/>
      <c r="X32" s="158"/>
      <c r="Y32" s="158"/>
      <c r="Z32" s="158"/>
      <c r="AA32" s="158"/>
      <c r="AB32" s="158"/>
      <c r="AC32" s="158"/>
      <c r="AD32" s="158"/>
      <c r="AE32" s="158" t="s">
        <v>109</v>
      </c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</row>
    <row r="33" spans="1:60" outlineLevel="1" x14ac:dyDescent="0.2">
      <c r="A33" s="159">
        <v>20</v>
      </c>
      <c r="B33" s="165" t="s">
        <v>150</v>
      </c>
      <c r="C33" s="192" t="s">
        <v>151</v>
      </c>
      <c r="D33" s="167" t="s">
        <v>147</v>
      </c>
      <c r="E33" s="173">
        <v>80</v>
      </c>
      <c r="F33" s="175">
        <v>0</v>
      </c>
      <c r="G33" s="175">
        <v>0</v>
      </c>
      <c r="H33" s="175">
        <v>25.9</v>
      </c>
      <c r="I33" s="175">
        <f>ROUND(E33*H33,2)</f>
        <v>2072</v>
      </c>
      <c r="J33" s="175">
        <v>0</v>
      </c>
      <c r="K33" s="175">
        <f>ROUND(E33*J33,2)</f>
        <v>0</v>
      </c>
      <c r="L33" s="175">
        <v>21</v>
      </c>
      <c r="M33" s="175">
        <f>G33*(1+L33/100)</f>
        <v>0</v>
      </c>
      <c r="N33" s="168">
        <v>4.8000000000000001E-4</v>
      </c>
      <c r="O33" s="168">
        <f>ROUND(E33*N33,5)</f>
        <v>3.8399999999999997E-2</v>
      </c>
      <c r="P33" s="168">
        <v>0</v>
      </c>
      <c r="Q33" s="168">
        <f>ROUND(E33*P33,5)</f>
        <v>0</v>
      </c>
      <c r="R33" s="168"/>
      <c r="S33" s="168"/>
      <c r="T33" s="169">
        <v>0</v>
      </c>
      <c r="U33" s="168">
        <f>ROUND(E33*T33,2)</f>
        <v>0</v>
      </c>
      <c r="V33" s="158"/>
      <c r="W33" s="158"/>
      <c r="X33" s="158"/>
      <c r="Y33" s="158"/>
      <c r="Z33" s="158"/>
      <c r="AA33" s="158"/>
      <c r="AB33" s="158"/>
      <c r="AC33" s="158"/>
      <c r="AD33" s="158"/>
      <c r="AE33" s="158" t="s">
        <v>124</v>
      </c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</row>
    <row r="34" spans="1:60" ht="22.5" outlineLevel="1" x14ac:dyDescent="0.2">
      <c r="A34" s="159">
        <v>21</v>
      </c>
      <c r="B34" s="165" t="s">
        <v>152</v>
      </c>
      <c r="C34" s="192" t="s">
        <v>153</v>
      </c>
      <c r="D34" s="167" t="s">
        <v>147</v>
      </c>
      <c r="E34" s="173">
        <v>35</v>
      </c>
      <c r="F34" s="175">
        <v>0</v>
      </c>
      <c r="G34" s="175">
        <v>0</v>
      </c>
      <c r="H34" s="175">
        <v>297.48</v>
      </c>
      <c r="I34" s="175">
        <f>ROUND(E34*H34,2)</f>
        <v>10411.799999999999</v>
      </c>
      <c r="J34" s="175">
        <v>527.52</v>
      </c>
      <c r="K34" s="175">
        <f>ROUND(E34*J34,2)</f>
        <v>18463.2</v>
      </c>
      <c r="L34" s="175">
        <v>21</v>
      </c>
      <c r="M34" s="175">
        <f>G34*(1+L34/100)</f>
        <v>0</v>
      </c>
      <c r="N34" s="168">
        <v>0.40797</v>
      </c>
      <c r="O34" s="168">
        <f>ROUND(E34*N34,5)</f>
        <v>14.27895</v>
      </c>
      <c r="P34" s="168">
        <v>0</v>
      </c>
      <c r="Q34" s="168">
        <f>ROUND(E34*P34,5)</f>
        <v>0</v>
      </c>
      <c r="R34" s="168"/>
      <c r="S34" s="168"/>
      <c r="T34" s="169">
        <v>2.0355099999999999</v>
      </c>
      <c r="U34" s="168">
        <f>ROUND(E34*T34,2)</f>
        <v>71.239999999999995</v>
      </c>
      <c r="V34" s="158"/>
      <c r="W34" s="158"/>
      <c r="X34" s="158"/>
      <c r="Y34" s="158"/>
      <c r="Z34" s="158"/>
      <c r="AA34" s="158"/>
      <c r="AB34" s="158"/>
      <c r="AC34" s="158"/>
      <c r="AD34" s="158"/>
      <c r="AE34" s="158" t="s">
        <v>154</v>
      </c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</row>
    <row r="35" spans="1:60" x14ac:dyDescent="0.2">
      <c r="A35" s="160" t="s">
        <v>104</v>
      </c>
      <c r="B35" s="166" t="s">
        <v>65</v>
      </c>
      <c r="C35" s="193" t="s">
        <v>66</v>
      </c>
      <c r="D35" s="170"/>
      <c r="E35" s="174"/>
      <c r="F35" s="176">
        <v>0</v>
      </c>
      <c r="G35" s="176">
        <v>0</v>
      </c>
      <c r="H35" s="176"/>
      <c r="I35" s="176">
        <f>SUM(I36:I36)</f>
        <v>9031.0400000000009</v>
      </c>
      <c r="J35" s="176"/>
      <c r="K35" s="176">
        <f>SUM(K36:K36)</f>
        <v>2840.96</v>
      </c>
      <c r="L35" s="176"/>
      <c r="M35" s="176">
        <f>SUM(M36:M36)</f>
        <v>0</v>
      </c>
      <c r="N35" s="171"/>
      <c r="O35" s="171">
        <f>SUM(O36:O36)</f>
        <v>7.9820799999999998</v>
      </c>
      <c r="P35" s="171"/>
      <c r="Q35" s="171">
        <f>SUM(Q36:Q36)</f>
        <v>0</v>
      </c>
      <c r="R35" s="171"/>
      <c r="S35" s="171"/>
      <c r="T35" s="172"/>
      <c r="U35" s="171">
        <f>SUM(U36:U36)</f>
        <v>8.9600000000000009</v>
      </c>
      <c r="AE35" t="s">
        <v>105</v>
      </c>
    </row>
    <row r="36" spans="1:60" ht="22.5" outlineLevel="1" x14ac:dyDescent="0.2">
      <c r="A36" s="159">
        <v>22</v>
      </c>
      <c r="B36" s="165" t="s">
        <v>155</v>
      </c>
      <c r="C36" s="192" t="s">
        <v>156</v>
      </c>
      <c r="D36" s="167" t="s">
        <v>147</v>
      </c>
      <c r="E36" s="173">
        <v>64</v>
      </c>
      <c r="F36" s="175">
        <v>0</v>
      </c>
      <c r="G36" s="175">
        <v>0</v>
      </c>
      <c r="H36" s="175">
        <v>141.11000000000001</v>
      </c>
      <c r="I36" s="175">
        <f>ROUND(E36*H36,2)</f>
        <v>9031.0400000000009</v>
      </c>
      <c r="J36" s="175">
        <v>44.389999999999986</v>
      </c>
      <c r="K36" s="175">
        <f>ROUND(E36*J36,2)</f>
        <v>2840.96</v>
      </c>
      <c r="L36" s="175">
        <v>21</v>
      </c>
      <c r="M36" s="175">
        <f>G36*(1+L36/100)</f>
        <v>0</v>
      </c>
      <c r="N36" s="168">
        <v>0.12472</v>
      </c>
      <c r="O36" s="168">
        <f>ROUND(E36*N36,5)</f>
        <v>7.9820799999999998</v>
      </c>
      <c r="P36" s="168">
        <v>0</v>
      </c>
      <c r="Q36" s="168">
        <f>ROUND(E36*P36,5)</f>
        <v>0</v>
      </c>
      <c r="R36" s="168"/>
      <c r="S36" s="168"/>
      <c r="T36" s="169">
        <v>0.14000000000000001</v>
      </c>
      <c r="U36" s="168">
        <f>ROUND(E36*T36,2)</f>
        <v>8.9600000000000009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 t="s">
        <v>109</v>
      </c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</row>
    <row r="37" spans="1:60" x14ac:dyDescent="0.2">
      <c r="A37" s="160" t="s">
        <v>104</v>
      </c>
      <c r="B37" s="166" t="s">
        <v>67</v>
      </c>
      <c r="C37" s="193" t="s">
        <v>68</v>
      </c>
      <c r="D37" s="170"/>
      <c r="E37" s="174"/>
      <c r="F37" s="176">
        <v>0</v>
      </c>
      <c r="G37" s="176">
        <v>0</v>
      </c>
      <c r="H37" s="176"/>
      <c r="I37" s="176">
        <f>SUM(I38:I43)</f>
        <v>0</v>
      </c>
      <c r="J37" s="176"/>
      <c r="K37" s="176">
        <f>SUM(K38:K43)</f>
        <v>14436.64</v>
      </c>
      <c r="L37" s="176"/>
      <c r="M37" s="176">
        <f>SUM(M38:M43)</f>
        <v>0</v>
      </c>
      <c r="N37" s="171"/>
      <c r="O37" s="171">
        <f>SUM(O38:O43)</f>
        <v>0</v>
      </c>
      <c r="P37" s="171"/>
      <c r="Q37" s="171">
        <f>SUM(Q38:Q43)</f>
        <v>7.9429699999999999</v>
      </c>
      <c r="R37" s="171"/>
      <c r="S37" s="171"/>
      <c r="T37" s="172"/>
      <c r="U37" s="171">
        <f>SUM(U38:U43)</f>
        <v>37.020000000000003</v>
      </c>
      <c r="AE37" t="s">
        <v>105</v>
      </c>
    </row>
    <row r="38" spans="1:60" outlineLevel="1" x14ac:dyDescent="0.2">
      <c r="A38" s="159">
        <v>23</v>
      </c>
      <c r="B38" s="165" t="s">
        <v>157</v>
      </c>
      <c r="C38" s="192" t="s">
        <v>158</v>
      </c>
      <c r="D38" s="167" t="s">
        <v>118</v>
      </c>
      <c r="E38" s="173">
        <v>35</v>
      </c>
      <c r="F38" s="175">
        <v>0</v>
      </c>
      <c r="G38" s="175">
        <v>0</v>
      </c>
      <c r="H38" s="175">
        <v>0</v>
      </c>
      <c r="I38" s="175">
        <f t="shared" ref="I38:I43" si="12">ROUND(E38*H38,2)</f>
        <v>0</v>
      </c>
      <c r="J38" s="175">
        <v>97.1</v>
      </c>
      <c r="K38" s="175">
        <f t="shared" ref="K38:K43" si="13">ROUND(E38*J38,2)</f>
        <v>3398.5</v>
      </c>
      <c r="L38" s="175">
        <v>21</v>
      </c>
      <c r="M38" s="175">
        <f t="shared" ref="M38:M43" si="14">G38*(1+L38/100)</f>
        <v>0</v>
      </c>
      <c r="N38" s="168">
        <v>0</v>
      </c>
      <c r="O38" s="168">
        <f t="shared" ref="O38:O43" si="15">ROUND(E38*N38,5)</f>
        <v>0</v>
      </c>
      <c r="P38" s="168">
        <v>8.8999999999999996E-2</v>
      </c>
      <c r="Q38" s="168">
        <f t="shared" ref="Q38:Q43" si="16">ROUND(E38*P38,5)</f>
        <v>3.1150000000000002</v>
      </c>
      <c r="R38" s="168"/>
      <c r="S38" s="168"/>
      <c r="T38" s="169">
        <v>0.39</v>
      </c>
      <c r="U38" s="168">
        <f t="shared" ref="U38:U43" si="17">ROUND(E38*T38,2)</f>
        <v>13.65</v>
      </c>
      <c r="V38" s="158"/>
      <c r="W38" s="158"/>
      <c r="X38" s="158"/>
      <c r="Y38" s="158"/>
      <c r="Z38" s="158"/>
      <c r="AA38" s="158"/>
      <c r="AB38" s="158"/>
      <c r="AC38" s="158"/>
      <c r="AD38" s="158"/>
      <c r="AE38" s="158" t="s">
        <v>109</v>
      </c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</row>
    <row r="39" spans="1:60" outlineLevel="1" x14ac:dyDescent="0.2">
      <c r="A39" s="159">
        <v>24</v>
      </c>
      <c r="B39" s="165" t="s">
        <v>159</v>
      </c>
      <c r="C39" s="192" t="s">
        <v>160</v>
      </c>
      <c r="D39" s="167" t="s">
        <v>118</v>
      </c>
      <c r="E39" s="173">
        <v>81.83</v>
      </c>
      <c r="F39" s="175">
        <v>0</v>
      </c>
      <c r="G39" s="175">
        <v>0</v>
      </c>
      <c r="H39" s="175">
        <v>0</v>
      </c>
      <c r="I39" s="175">
        <f t="shared" si="12"/>
        <v>0</v>
      </c>
      <c r="J39" s="175">
        <v>44.6</v>
      </c>
      <c r="K39" s="175">
        <f t="shared" si="13"/>
        <v>3649.62</v>
      </c>
      <c r="L39" s="175">
        <v>21</v>
      </c>
      <c r="M39" s="175">
        <f t="shared" si="14"/>
        <v>0</v>
      </c>
      <c r="N39" s="168">
        <v>0</v>
      </c>
      <c r="O39" s="168">
        <f t="shared" si="15"/>
        <v>0</v>
      </c>
      <c r="P39" s="168">
        <v>5.8999999999999997E-2</v>
      </c>
      <c r="Q39" s="168">
        <f t="shared" si="16"/>
        <v>4.8279699999999997</v>
      </c>
      <c r="R39" s="168"/>
      <c r="S39" s="168"/>
      <c r="T39" s="169">
        <v>0.2</v>
      </c>
      <c r="U39" s="168">
        <f t="shared" si="17"/>
        <v>16.37</v>
      </c>
      <c r="V39" s="158"/>
      <c r="W39" s="158"/>
      <c r="X39" s="158"/>
      <c r="Y39" s="158"/>
      <c r="Z39" s="158"/>
      <c r="AA39" s="158"/>
      <c r="AB39" s="158"/>
      <c r="AC39" s="158"/>
      <c r="AD39" s="158"/>
      <c r="AE39" s="158" t="s">
        <v>109</v>
      </c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</row>
    <row r="40" spans="1:60" outlineLevel="1" x14ac:dyDescent="0.2">
      <c r="A40" s="159">
        <v>25</v>
      </c>
      <c r="B40" s="165" t="s">
        <v>161</v>
      </c>
      <c r="C40" s="192" t="s">
        <v>162</v>
      </c>
      <c r="D40" s="167" t="s">
        <v>123</v>
      </c>
      <c r="E40" s="173">
        <v>9.1159999999999997</v>
      </c>
      <c r="F40" s="175">
        <v>0</v>
      </c>
      <c r="G40" s="175">
        <v>0</v>
      </c>
      <c r="H40" s="175">
        <v>0</v>
      </c>
      <c r="I40" s="175">
        <f t="shared" si="12"/>
        <v>0</v>
      </c>
      <c r="J40" s="175">
        <v>126</v>
      </c>
      <c r="K40" s="175">
        <f t="shared" si="13"/>
        <v>1148.6199999999999</v>
      </c>
      <c r="L40" s="175">
        <v>21</v>
      </c>
      <c r="M40" s="175">
        <f t="shared" si="14"/>
        <v>0</v>
      </c>
      <c r="N40" s="168">
        <v>0</v>
      </c>
      <c r="O40" s="168">
        <f t="shared" si="15"/>
        <v>0</v>
      </c>
      <c r="P40" s="168">
        <v>0</v>
      </c>
      <c r="Q40" s="168">
        <f t="shared" si="16"/>
        <v>0</v>
      </c>
      <c r="R40" s="168"/>
      <c r="S40" s="168"/>
      <c r="T40" s="169">
        <v>0.27700000000000002</v>
      </c>
      <c r="U40" s="168">
        <f t="shared" si="17"/>
        <v>2.5299999999999998</v>
      </c>
      <c r="V40" s="158"/>
      <c r="W40" s="158"/>
      <c r="X40" s="158"/>
      <c r="Y40" s="158"/>
      <c r="Z40" s="158"/>
      <c r="AA40" s="158"/>
      <c r="AB40" s="158"/>
      <c r="AC40" s="158"/>
      <c r="AD40" s="158"/>
      <c r="AE40" s="158" t="s">
        <v>109</v>
      </c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</row>
    <row r="41" spans="1:60" outlineLevel="1" x14ac:dyDescent="0.2">
      <c r="A41" s="159">
        <v>26</v>
      </c>
      <c r="B41" s="165" t="s">
        <v>163</v>
      </c>
      <c r="C41" s="192" t="s">
        <v>164</v>
      </c>
      <c r="D41" s="167" t="s">
        <v>123</v>
      </c>
      <c r="E41" s="173">
        <v>9.1159999999999997</v>
      </c>
      <c r="F41" s="175">
        <v>0</v>
      </c>
      <c r="G41" s="175">
        <v>0</v>
      </c>
      <c r="H41" s="175">
        <v>0</v>
      </c>
      <c r="I41" s="175">
        <f t="shared" si="12"/>
        <v>0</v>
      </c>
      <c r="J41" s="175">
        <v>172</v>
      </c>
      <c r="K41" s="175">
        <f t="shared" si="13"/>
        <v>1567.95</v>
      </c>
      <c r="L41" s="175">
        <v>21</v>
      </c>
      <c r="M41" s="175">
        <f t="shared" si="14"/>
        <v>0</v>
      </c>
      <c r="N41" s="168">
        <v>0</v>
      </c>
      <c r="O41" s="168">
        <f t="shared" si="15"/>
        <v>0</v>
      </c>
      <c r="P41" s="168">
        <v>0</v>
      </c>
      <c r="Q41" s="168">
        <f t="shared" si="16"/>
        <v>0</v>
      </c>
      <c r="R41" s="168"/>
      <c r="S41" s="168"/>
      <c r="T41" s="169">
        <v>0.49</v>
      </c>
      <c r="U41" s="168">
        <f t="shared" si="17"/>
        <v>4.47</v>
      </c>
      <c r="V41" s="158"/>
      <c r="W41" s="158"/>
      <c r="X41" s="158"/>
      <c r="Y41" s="158"/>
      <c r="Z41" s="158"/>
      <c r="AA41" s="158"/>
      <c r="AB41" s="158"/>
      <c r="AC41" s="158"/>
      <c r="AD41" s="158"/>
      <c r="AE41" s="158" t="s">
        <v>109</v>
      </c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</row>
    <row r="42" spans="1:60" outlineLevel="1" x14ac:dyDescent="0.2">
      <c r="A42" s="159">
        <v>27</v>
      </c>
      <c r="B42" s="165" t="s">
        <v>165</v>
      </c>
      <c r="C42" s="192" t="s">
        <v>166</v>
      </c>
      <c r="D42" s="167" t="s">
        <v>123</v>
      </c>
      <c r="E42" s="173">
        <v>227.9</v>
      </c>
      <c r="F42" s="175">
        <v>0</v>
      </c>
      <c r="G42" s="175">
        <v>0</v>
      </c>
      <c r="H42" s="175">
        <v>0</v>
      </c>
      <c r="I42" s="175">
        <f t="shared" si="12"/>
        <v>0</v>
      </c>
      <c r="J42" s="175">
        <v>15.1</v>
      </c>
      <c r="K42" s="175">
        <f t="shared" si="13"/>
        <v>3441.29</v>
      </c>
      <c r="L42" s="175">
        <v>21</v>
      </c>
      <c r="M42" s="175">
        <f t="shared" si="14"/>
        <v>0</v>
      </c>
      <c r="N42" s="168">
        <v>0</v>
      </c>
      <c r="O42" s="168">
        <f t="shared" si="15"/>
        <v>0</v>
      </c>
      <c r="P42" s="168">
        <v>0</v>
      </c>
      <c r="Q42" s="168">
        <f t="shared" si="16"/>
        <v>0</v>
      </c>
      <c r="R42" s="168"/>
      <c r="S42" s="168"/>
      <c r="T42" s="169">
        <v>0</v>
      </c>
      <c r="U42" s="168">
        <f t="shared" si="17"/>
        <v>0</v>
      </c>
      <c r="V42" s="158"/>
      <c r="W42" s="158"/>
      <c r="X42" s="158"/>
      <c r="Y42" s="158"/>
      <c r="Z42" s="158"/>
      <c r="AA42" s="158"/>
      <c r="AB42" s="158"/>
      <c r="AC42" s="158"/>
      <c r="AD42" s="158"/>
      <c r="AE42" s="158" t="s">
        <v>109</v>
      </c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</row>
    <row r="43" spans="1:60" outlineLevel="1" x14ac:dyDescent="0.2">
      <c r="A43" s="159">
        <v>28</v>
      </c>
      <c r="B43" s="165" t="s">
        <v>167</v>
      </c>
      <c r="C43" s="192" t="s">
        <v>168</v>
      </c>
      <c r="D43" s="167" t="s">
        <v>123</v>
      </c>
      <c r="E43" s="173">
        <v>9.1159999999999997</v>
      </c>
      <c r="F43" s="175">
        <v>0</v>
      </c>
      <c r="G43" s="175">
        <v>0</v>
      </c>
      <c r="H43" s="175">
        <v>0</v>
      </c>
      <c r="I43" s="175">
        <f t="shared" si="12"/>
        <v>0</v>
      </c>
      <c r="J43" s="175">
        <v>135</v>
      </c>
      <c r="K43" s="175">
        <f t="shared" si="13"/>
        <v>1230.6600000000001</v>
      </c>
      <c r="L43" s="175">
        <v>21</v>
      </c>
      <c r="M43" s="175">
        <f t="shared" si="14"/>
        <v>0</v>
      </c>
      <c r="N43" s="168">
        <v>0</v>
      </c>
      <c r="O43" s="168">
        <f t="shared" si="15"/>
        <v>0</v>
      </c>
      <c r="P43" s="168">
        <v>0</v>
      </c>
      <c r="Q43" s="168">
        <f t="shared" si="16"/>
        <v>0</v>
      </c>
      <c r="R43" s="168"/>
      <c r="S43" s="168"/>
      <c r="T43" s="169">
        <v>0</v>
      </c>
      <c r="U43" s="168">
        <f t="shared" si="17"/>
        <v>0</v>
      </c>
      <c r="V43" s="158"/>
      <c r="W43" s="158"/>
      <c r="X43" s="158"/>
      <c r="Y43" s="158"/>
      <c r="Z43" s="158"/>
      <c r="AA43" s="158"/>
      <c r="AB43" s="158"/>
      <c r="AC43" s="158"/>
      <c r="AD43" s="158"/>
      <c r="AE43" s="158" t="s">
        <v>109</v>
      </c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</row>
    <row r="44" spans="1:60" x14ac:dyDescent="0.2">
      <c r="A44" s="160" t="s">
        <v>104</v>
      </c>
      <c r="B44" s="166" t="s">
        <v>69</v>
      </c>
      <c r="C44" s="193" t="s">
        <v>70</v>
      </c>
      <c r="D44" s="170"/>
      <c r="E44" s="174"/>
      <c r="F44" s="176">
        <v>0</v>
      </c>
      <c r="G44" s="176">
        <v>0</v>
      </c>
      <c r="H44" s="176"/>
      <c r="I44" s="176">
        <f>SUM(I45:I45)</f>
        <v>0</v>
      </c>
      <c r="J44" s="176"/>
      <c r="K44" s="176">
        <f>SUM(K45:K45)</f>
        <v>23328.78</v>
      </c>
      <c r="L44" s="176"/>
      <c r="M44" s="176">
        <f>SUM(M45:M45)</f>
        <v>0</v>
      </c>
      <c r="N44" s="171"/>
      <c r="O44" s="171">
        <f>SUM(O45:O45)</f>
        <v>0</v>
      </c>
      <c r="P44" s="171"/>
      <c r="Q44" s="171">
        <f>SUM(Q45:Q45)</f>
        <v>0</v>
      </c>
      <c r="R44" s="171"/>
      <c r="S44" s="171"/>
      <c r="T44" s="172"/>
      <c r="U44" s="171">
        <f>SUM(U45:U45)</f>
        <v>88.64</v>
      </c>
      <c r="AE44" t="s">
        <v>105</v>
      </c>
    </row>
    <row r="45" spans="1:60" outlineLevel="1" x14ac:dyDescent="0.2">
      <c r="A45" s="159">
        <v>29</v>
      </c>
      <c r="B45" s="165" t="s">
        <v>169</v>
      </c>
      <c r="C45" s="192" t="s">
        <v>170</v>
      </c>
      <c r="D45" s="167" t="s">
        <v>123</v>
      </c>
      <c r="E45" s="173">
        <v>94.448499999999996</v>
      </c>
      <c r="F45" s="175">
        <v>0</v>
      </c>
      <c r="G45" s="175">
        <v>0</v>
      </c>
      <c r="H45" s="175">
        <v>0</v>
      </c>
      <c r="I45" s="175">
        <f>ROUND(E45*H45,2)</f>
        <v>0</v>
      </c>
      <c r="J45" s="175">
        <v>247</v>
      </c>
      <c r="K45" s="175">
        <f>ROUND(E45*J45,2)</f>
        <v>23328.78</v>
      </c>
      <c r="L45" s="175">
        <v>21</v>
      </c>
      <c r="M45" s="175">
        <f>G45*(1+L45/100)</f>
        <v>0</v>
      </c>
      <c r="N45" s="168">
        <v>0</v>
      </c>
      <c r="O45" s="168">
        <f>ROUND(E45*N45,5)</f>
        <v>0</v>
      </c>
      <c r="P45" s="168">
        <v>0</v>
      </c>
      <c r="Q45" s="168">
        <f>ROUND(E45*P45,5)</f>
        <v>0</v>
      </c>
      <c r="R45" s="168"/>
      <c r="S45" s="168"/>
      <c r="T45" s="169">
        <v>0.9385</v>
      </c>
      <c r="U45" s="168">
        <f>ROUND(E45*T45,2)</f>
        <v>88.64</v>
      </c>
      <c r="V45" s="158"/>
      <c r="W45" s="158"/>
      <c r="X45" s="158"/>
      <c r="Y45" s="158"/>
      <c r="Z45" s="158"/>
      <c r="AA45" s="158"/>
      <c r="AB45" s="158"/>
      <c r="AC45" s="158"/>
      <c r="AD45" s="158"/>
      <c r="AE45" s="158" t="s">
        <v>109</v>
      </c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</row>
    <row r="46" spans="1:60" x14ac:dyDescent="0.2">
      <c r="A46" s="160" t="s">
        <v>104</v>
      </c>
      <c r="B46" s="166" t="s">
        <v>71</v>
      </c>
      <c r="C46" s="193" t="s">
        <v>72</v>
      </c>
      <c r="D46" s="170"/>
      <c r="E46" s="174"/>
      <c r="F46" s="176">
        <v>0</v>
      </c>
      <c r="G46" s="176">
        <v>0</v>
      </c>
      <c r="H46" s="176"/>
      <c r="I46" s="176">
        <f>SUM(I47:I49)</f>
        <v>8748.74</v>
      </c>
      <c r="J46" s="176"/>
      <c r="K46" s="176">
        <f>SUM(K47:K49)</f>
        <v>16802.939999999999</v>
      </c>
      <c r="L46" s="176"/>
      <c r="M46" s="176">
        <f>SUM(M47:M49)</f>
        <v>0</v>
      </c>
      <c r="N46" s="171"/>
      <c r="O46" s="171">
        <f>SUM(O47:O49)</f>
        <v>6.0940000000000001E-2</v>
      </c>
      <c r="P46" s="171"/>
      <c r="Q46" s="171">
        <f>SUM(Q47:Q49)</f>
        <v>0</v>
      </c>
      <c r="R46" s="171"/>
      <c r="S46" s="171"/>
      <c r="T46" s="172"/>
      <c r="U46" s="171">
        <f>SUM(U47:U49)</f>
        <v>48.180000000000007</v>
      </c>
      <c r="AE46" t="s">
        <v>105</v>
      </c>
    </row>
    <row r="47" spans="1:60" outlineLevel="1" x14ac:dyDescent="0.2">
      <c r="A47" s="159">
        <v>30</v>
      </c>
      <c r="B47" s="165" t="s">
        <v>171</v>
      </c>
      <c r="C47" s="192" t="s">
        <v>172</v>
      </c>
      <c r="D47" s="167" t="s">
        <v>118</v>
      </c>
      <c r="E47" s="173">
        <v>88</v>
      </c>
      <c r="F47" s="175">
        <v>0</v>
      </c>
      <c r="G47" s="175">
        <v>0</v>
      </c>
      <c r="H47" s="175">
        <v>68.33</v>
      </c>
      <c r="I47" s="175">
        <f>ROUND(E47*H47,2)</f>
        <v>6013.04</v>
      </c>
      <c r="J47" s="175">
        <v>112.67</v>
      </c>
      <c r="K47" s="175">
        <f>ROUND(E47*J47,2)</f>
        <v>9914.9599999999991</v>
      </c>
      <c r="L47" s="175">
        <v>21</v>
      </c>
      <c r="M47" s="175">
        <f>G47*(1+L47/100)</f>
        <v>0</v>
      </c>
      <c r="N47" s="168">
        <v>8.0000000000000007E-5</v>
      </c>
      <c r="O47" s="168">
        <f>ROUND(E47*N47,5)</f>
        <v>7.0400000000000003E-3</v>
      </c>
      <c r="P47" s="168">
        <v>0</v>
      </c>
      <c r="Q47" s="168">
        <f>ROUND(E47*P47,5)</f>
        <v>0</v>
      </c>
      <c r="R47" s="168"/>
      <c r="S47" s="168"/>
      <c r="T47" s="169">
        <v>0.34</v>
      </c>
      <c r="U47" s="168">
        <f>ROUND(E47*T47,2)</f>
        <v>29.92</v>
      </c>
      <c r="V47" s="158"/>
      <c r="W47" s="158"/>
      <c r="X47" s="158"/>
      <c r="Y47" s="158"/>
      <c r="Z47" s="158"/>
      <c r="AA47" s="158"/>
      <c r="AB47" s="158"/>
      <c r="AC47" s="158"/>
      <c r="AD47" s="158"/>
      <c r="AE47" s="158" t="s">
        <v>109</v>
      </c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</row>
    <row r="48" spans="1:60" ht="22.5" outlineLevel="1" x14ac:dyDescent="0.2">
      <c r="A48" s="159">
        <v>31</v>
      </c>
      <c r="B48" s="165" t="s">
        <v>173</v>
      </c>
      <c r="C48" s="192" t="s">
        <v>174</v>
      </c>
      <c r="D48" s="167" t="s">
        <v>118</v>
      </c>
      <c r="E48" s="173">
        <v>110</v>
      </c>
      <c r="F48" s="175">
        <v>0</v>
      </c>
      <c r="G48" s="175">
        <v>0</v>
      </c>
      <c r="H48" s="175">
        <v>24.87</v>
      </c>
      <c r="I48" s="175">
        <f>ROUND(E48*H48,2)</f>
        <v>2735.7</v>
      </c>
      <c r="J48" s="175">
        <v>54.33</v>
      </c>
      <c r="K48" s="175">
        <f>ROUND(E48*J48,2)</f>
        <v>5976.3</v>
      </c>
      <c r="L48" s="175">
        <v>21</v>
      </c>
      <c r="M48" s="175">
        <f>G48*(1+L48/100)</f>
        <v>0</v>
      </c>
      <c r="N48" s="168">
        <v>4.8999999999999998E-4</v>
      </c>
      <c r="O48" s="168">
        <f>ROUND(E48*N48,5)</f>
        <v>5.3900000000000003E-2</v>
      </c>
      <c r="P48" s="168">
        <v>0</v>
      </c>
      <c r="Q48" s="168">
        <f>ROUND(E48*P48,5)</f>
        <v>0</v>
      </c>
      <c r="R48" s="168"/>
      <c r="S48" s="168"/>
      <c r="T48" s="169">
        <v>0.16600000000000001</v>
      </c>
      <c r="U48" s="168">
        <f>ROUND(E48*T48,2)</f>
        <v>18.260000000000002</v>
      </c>
      <c r="V48" s="158"/>
      <c r="W48" s="158"/>
      <c r="X48" s="158"/>
      <c r="Y48" s="158"/>
      <c r="Z48" s="158"/>
      <c r="AA48" s="158"/>
      <c r="AB48" s="158"/>
      <c r="AC48" s="158"/>
      <c r="AD48" s="158"/>
      <c r="AE48" s="158" t="s">
        <v>109</v>
      </c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</row>
    <row r="49" spans="1:60" outlineLevel="1" x14ac:dyDescent="0.2">
      <c r="A49" s="159">
        <v>32</v>
      </c>
      <c r="B49" s="165" t="s">
        <v>175</v>
      </c>
      <c r="C49" s="192" t="s">
        <v>176</v>
      </c>
      <c r="D49" s="167" t="s">
        <v>0</v>
      </c>
      <c r="E49" s="173">
        <v>246.4</v>
      </c>
      <c r="F49" s="175">
        <v>0</v>
      </c>
      <c r="G49" s="175">
        <v>0</v>
      </c>
      <c r="H49" s="175">
        <v>0</v>
      </c>
      <c r="I49" s="175">
        <f>ROUND(E49*H49,2)</f>
        <v>0</v>
      </c>
      <c r="J49" s="175">
        <v>3.7</v>
      </c>
      <c r="K49" s="175">
        <f>ROUND(E49*J49,2)</f>
        <v>911.68</v>
      </c>
      <c r="L49" s="175">
        <v>21</v>
      </c>
      <c r="M49" s="175">
        <f>G49*(1+L49/100)</f>
        <v>0</v>
      </c>
      <c r="N49" s="168">
        <v>0</v>
      </c>
      <c r="O49" s="168">
        <f>ROUND(E49*N49,5)</f>
        <v>0</v>
      </c>
      <c r="P49" s="168">
        <v>0</v>
      </c>
      <c r="Q49" s="168">
        <f>ROUND(E49*P49,5)</f>
        <v>0</v>
      </c>
      <c r="R49" s="168"/>
      <c r="S49" s="168"/>
      <c r="T49" s="169">
        <v>0</v>
      </c>
      <c r="U49" s="168">
        <f>ROUND(E49*T49,2)</f>
        <v>0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 t="s">
        <v>109</v>
      </c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</row>
    <row r="50" spans="1:60" x14ac:dyDescent="0.2">
      <c r="A50" s="160" t="s">
        <v>104</v>
      </c>
      <c r="B50" s="166" t="s">
        <v>73</v>
      </c>
      <c r="C50" s="193" t="s">
        <v>74</v>
      </c>
      <c r="D50" s="170"/>
      <c r="E50" s="174"/>
      <c r="F50" s="176">
        <v>0</v>
      </c>
      <c r="G50" s="176">
        <v>0</v>
      </c>
      <c r="H50" s="176"/>
      <c r="I50" s="176">
        <f>SUM(I51:I54)</f>
        <v>3178.76</v>
      </c>
      <c r="J50" s="176"/>
      <c r="K50" s="176">
        <f>SUM(K51:K54)</f>
        <v>1853.3600000000001</v>
      </c>
      <c r="L50" s="176"/>
      <c r="M50" s="176">
        <f>SUM(M51:M54)</f>
        <v>0</v>
      </c>
      <c r="N50" s="171"/>
      <c r="O50" s="171">
        <f>SUM(O51:O54)</f>
        <v>0.31406000000000001</v>
      </c>
      <c r="P50" s="171"/>
      <c r="Q50" s="171">
        <f>SUM(Q51:Q54)</f>
        <v>0</v>
      </c>
      <c r="R50" s="171"/>
      <c r="S50" s="171"/>
      <c r="T50" s="172"/>
      <c r="U50" s="171">
        <f>SUM(U51:U54)</f>
        <v>5.35</v>
      </c>
      <c r="AE50" t="s">
        <v>105</v>
      </c>
    </row>
    <row r="51" spans="1:60" ht="22.5" outlineLevel="1" x14ac:dyDescent="0.2">
      <c r="A51" s="159">
        <v>33</v>
      </c>
      <c r="B51" s="165" t="s">
        <v>177</v>
      </c>
      <c r="C51" s="192" t="s">
        <v>178</v>
      </c>
      <c r="D51" s="167" t="s">
        <v>147</v>
      </c>
      <c r="E51" s="173">
        <v>4</v>
      </c>
      <c r="F51" s="175">
        <v>0</v>
      </c>
      <c r="G51" s="175">
        <v>0</v>
      </c>
      <c r="H51" s="175">
        <v>223.26</v>
      </c>
      <c r="I51" s="175">
        <f>ROUND(E51*H51,2)</f>
        <v>893.04</v>
      </c>
      <c r="J51" s="175">
        <v>263.74</v>
      </c>
      <c r="K51" s="175">
        <f>ROUND(E51*J51,2)</f>
        <v>1054.96</v>
      </c>
      <c r="L51" s="175">
        <v>21</v>
      </c>
      <c r="M51" s="175">
        <f>G51*(1+L51/100)</f>
        <v>0</v>
      </c>
      <c r="N51" s="168">
        <v>1.31E-3</v>
      </c>
      <c r="O51" s="168">
        <f>ROUND(E51*N51,5)</f>
        <v>5.2399999999999999E-3</v>
      </c>
      <c r="P51" s="168">
        <v>0</v>
      </c>
      <c r="Q51" s="168">
        <f>ROUND(E51*P51,5)</f>
        <v>0</v>
      </c>
      <c r="R51" s="168"/>
      <c r="S51" s="168"/>
      <c r="T51" s="169">
        <v>0.79700000000000004</v>
      </c>
      <c r="U51" s="168">
        <f>ROUND(E51*T51,2)</f>
        <v>3.19</v>
      </c>
      <c r="V51" s="158"/>
      <c r="W51" s="158"/>
      <c r="X51" s="158"/>
      <c r="Y51" s="158"/>
      <c r="Z51" s="158"/>
      <c r="AA51" s="158"/>
      <c r="AB51" s="158"/>
      <c r="AC51" s="158"/>
      <c r="AD51" s="158"/>
      <c r="AE51" s="158" t="s">
        <v>109</v>
      </c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</row>
    <row r="52" spans="1:60" ht="22.5" outlineLevel="1" x14ac:dyDescent="0.2">
      <c r="A52" s="159">
        <v>34</v>
      </c>
      <c r="B52" s="165" t="s">
        <v>179</v>
      </c>
      <c r="C52" s="192" t="s">
        <v>180</v>
      </c>
      <c r="D52" s="167" t="s">
        <v>181</v>
      </c>
      <c r="E52" s="173">
        <v>2</v>
      </c>
      <c r="F52" s="175">
        <v>0</v>
      </c>
      <c r="G52" s="175">
        <v>0</v>
      </c>
      <c r="H52" s="175">
        <v>74.22</v>
      </c>
      <c r="I52" s="175">
        <f>ROUND(E52*H52,2)</f>
        <v>148.44</v>
      </c>
      <c r="J52" s="175">
        <v>25.78</v>
      </c>
      <c r="K52" s="175">
        <f>ROUND(E52*J52,2)</f>
        <v>51.56</v>
      </c>
      <c r="L52" s="175">
        <v>21</v>
      </c>
      <c r="M52" s="175">
        <f>G52*(1+L52/100)</f>
        <v>0</v>
      </c>
      <c r="N52" s="168">
        <v>2.81E-3</v>
      </c>
      <c r="O52" s="168">
        <f>ROUND(E52*N52,5)</f>
        <v>5.62E-3</v>
      </c>
      <c r="P52" s="168">
        <v>0</v>
      </c>
      <c r="Q52" s="168">
        <f>ROUND(E52*P52,5)</f>
        <v>0</v>
      </c>
      <c r="R52" s="168"/>
      <c r="S52" s="168"/>
      <c r="T52" s="169">
        <v>0.08</v>
      </c>
      <c r="U52" s="168">
        <f>ROUND(E52*T52,2)</f>
        <v>0.16</v>
      </c>
      <c r="V52" s="158"/>
      <c r="W52" s="158"/>
      <c r="X52" s="158"/>
      <c r="Y52" s="158"/>
      <c r="Z52" s="158"/>
      <c r="AA52" s="158"/>
      <c r="AB52" s="158"/>
      <c r="AC52" s="158"/>
      <c r="AD52" s="158"/>
      <c r="AE52" s="158" t="s">
        <v>109</v>
      </c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</row>
    <row r="53" spans="1:60" ht="22.5" outlineLevel="1" x14ac:dyDescent="0.2">
      <c r="A53" s="159">
        <v>35</v>
      </c>
      <c r="B53" s="165" t="s">
        <v>182</v>
      </c>
      <c r="C53" s="192" t="s">
        <v>183</v>
      </c>
      <c r="D53" s="167" t="s">
        <v>181</v>
      </c>
      <c r="E53" s="173">
        <v>4</v>
      </c>
      <c r="F53" s="175">
        <v>0</v>
      </c>
      <c r="G53" s="175">
        <v>0</v>
      </c>
      <c r="H53" s="175">
        <v>534.32000000000005</v>
      </c>
      <c r="I53" s="175">
        <f>ROUND(E53*H53,2)</f>
        <v>2137.2800000000002</v>
      </c>
      <c r="J53" s="175">
        <v>165.67999999999995</v>
      </c>
      <c r="K53" s="175">
        <f>ROUND(E53*J53,2)</f>
        <v>662.72</v>
      </c>
      <c r="L53" s="175">
        <v>21</v>
      </c>
      <c r="M53" s="175">
        <f>G53*(1+L53/100)</f>
        <v>0</v>
      </c>
      <c r="N53" s="168">
        <v>7.5800000000000006E-2</v>
      </c>
      <c r="O53" s="168">
        <f>ROUND(E53*N53,5)</f>
        <v>0.30320000000000003</v>
      </c>
      <c r="P53" s="168">
        <v>0</v>
      </c>
      <c r="Q53" s="168">
        <f>ROUND(E53*P53,5)</f>
        <v>0</v>
      </c>
      <c r="R53" s="168"/>
      <c r="S53" s="168"/>
      <c r="T53" s="169">
        <v>0.5</v>
      </c>
      <c r="U53" s="168">
        <f>ROUND(E53*T53,2)</f>
        <v>2</v>
      </c>
      <c r="V53" s="158"/>
      <c r="W53" s="158"/>
      <c r="X53" s="158"/>
      <c r="Y53" s="158"/>
      <c r="Z53" s="158"/>
      <c r="AA53" s="158"/>
      <c r="AB53" s="158"/>
      <c r="AC53" s="158"/>
      <c r="AD53" s="158"/>
      <c r="AE53" s="158" t="s">
        <v>109</v>
      </c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</row>
    <row r="54" spans="1:60" outlineLevel="1" x14ac:dyDescent="0.2">
      <c r="A54" s="159">
        <v>36</v>
      </c>
      <c r="B54" s="165" t="s">
        <v>184</v>
      </c>
      <c r="C54" s="192" t="s">
        <v>185</v>
      </c>
      <c r="D54" s="167" t="s">
        <v>0</v>
      </c>
      <c r="E54" s="173">
        <v>49.48</v>
      </c>
      <c r="F54" s="175">
        <v>0</v>
      </c>
      <c r="G54" s="175">
        <v>0</v>
      </c>
      <c r="H54" s="175">
        <v>0</v>
      </c>
      <c r="I54" s="175">
        <f>ROUND(E54*H54,2)</f>
        <v>0</v>
      </c>
      <c r="J54" s="175">
        <v>1.7</v>
      </c>
      <c r="K54" s="175">
        <f>ROUND(E54*J54,2)</f>
        <v>84.12</v>
      </c>
      <c r="L54" s="175">
        <v>21</v>
      </c>
      <c r="M54" s="175">
        <f>G54*(1+L54/100)</f>
        <v>0</v>
      </c>
      <c r="N54" s="168">
        <v>0</v>
      </c>
      <c r="O54" s="168">
        <f>ROUND(E54*N54,5)</f>
        <v>0</v>
      </c>
      <c r="P54" s="168">
        <v>0</v>
      </c>
      <c r="Q54" s="168">
        <f>ROUND(E54*P54,5)</f>
        <v>0</v>
      </c>
      <c r="R54" s="168"/>
      <c r="S54" s="168"/>
      <c r="T54" s="169">
        <v>0</v>
      </c>
      <c r="U54" s="168">
        <f>ROUND(E54*T54,2)</f>
        <v>0</v>
      </c>
      <c r="V54" s="158"/>
      <c r="W54" s="158"/>
      <c r="X54" s="158"/>
      <c r="Y54" s="158"/>
      <c r="Z54" s="158"/>
      <c r="AA54" s="158"/>
      <c r="AB54" s="158"/>
      <c r="AC54" s="158"/>
      <c r="AD54" s="158"/>
      <c r="AE54" s="158" t="s">
        <v>109</v>
      </c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</row>
    <row r="55" spans="1:60" x14ac:dyDescent="0.2">
      <c r="A55" s="160" t="s">
        <v>104</v>
      </c>
      <c r="B55" s="166" t="s">
        <v>75</v>
      </c>
      <c r="C55" s="193" t="s">
        <v>76</v>
      </c>
      <c r="D55" s="170"/>
      <c r="E55" s="174"/>
      <c r="F55" s="176">
        <v>0</v>
      </c>
      <c r="G55" s="176">
        <v>0</v>
      </c>
      <c r="H55" s="176"/>
      <c r="I55" s="176">
        <f>SUM(I56:I58)</f>
        <v>5690.53</v>
      </c>
      <c r="J55" s="176"/>
      <c r="K55" s="176">
        <f>SUM(K56:K58)</f>
        <v>1964.46</v>
      </c>
      <c r="L55" s="176"/>
      <c r="M55" s="176">
        <f>SUM(M56:M58)</f>
        <v>0</v>
      </c>
      <c r="N55" s="171"/>
      <c r="O55" s="171">
        <f>SUM(O56:O58)</f>
        <v>5.8E-4</v>
      </c>
      <c r="P55" s="171"/>
      <c r="Q55" s="171">
        <f>SUM(Q56:Q58)</f>
        <v>0</v>
      </c>
      <c r="R55" s="171"/>
      <c r="S55" s="171"/>
      <c r="T55" s="172"/>
      <c r="U55" s="171">
        <f>SUM(U56:U58)</f>
        <v>4.49</v>
      </c>
      <c r="AE55" t="s">
        <v>105</v>
      </c>
    </row>
    <row r="56" spans="1:60" outlineLevel="1" x14ac:dyDescent="0.2">
      <c r="A56" s="159">
        <v>37</v>
      </c>
      <c r="B56" s="165" t="s">
        <v>186</v>
      </c>
      <c r="C56" s="192" t="s">
        <v>187</v>
      </c>
      <c r="D56" s="167" t="s">
        <v>147</v>
      </c>
      <c r="E56" s="173">
        <v>9.6</v>
      </c>
      <c r="F56" s="175">
        <v>0</v>
      </c>
      <c r="G56" s="175">
        <v>0</v>
      </c>
      <c r="H56" s="175">
        <v>9.43</v>
      </c>
      <c r="I56" s="175">
        <f>ROUND(E56*H56,2)</f>
        <v>90.53</v>
      </c>
      <c r="J56" s="175">
        <v>155.07</v>
      </c>
      <c r="K56" s="175">
        <f>ROUND(E56*J56,2)</f>
        <v>1488.67</v>
      </c>
      <c r="L56" s="175">
        <v>21</v>
      </c>
      <c r="M56" s="175">
        <f>G56*(1+L56/100)</f>
        <v>0</v>
      </c>
      <c r="N56" s="168">
        <v>6.0000000000000002E-5</v>
      </c>
      <c r="O56" s="168">
        <f>ROUND(E56*N56,5)</f>
        <v>5.8E-4</v>
      </c>
      <c r="P56" s="168">
        <v>0</v>
      </c>
      <c r="Q56" s="168">
        <f>ROUND(E56*P56,5)</f>
        <v>0</v>
      </c>
      <c r="R56" s="168"/>
      <c r="S56" s="168"/>
      <c r="T56" s="169">
        <v>0.46800000000000003</v>
      </c>
      <c r="U56" s="168">
        <f>ROUND(E56*T56,2)</f>
        <v>4.49</v>
      </c>
      <c r="V56" s="158"/>
      <c r="W56" s="158"/>
      <c r="X56" s="158"/>
      <c r="Y56" s="158"/>
      <c r="Z56" s="158"/>
      <c r="AA56" s="158"/>
      <c r="AB56" s="158"/>
      <c r="AC56" s="158"/>
      <c r="AD56" s="158"/>
      <c r="AE56" s="158" t="s">
        <v>109</v>
      </c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</row>
    <row r="57" spans="1:60" outlineLevel="1" x14ac:dyDescent="0.2">
      <c r="A57" s="159">
        <v>38</v>
      </c>
      <c r="B57" s="165" t="s">
        <v>188</v>
      </c>
      <c r="C57" s="192" t="s">
        <v>189</v>
      </c>
      <c r="D57" s="167" t="s">
        <v>190</v>
      </c>
      <c r="E57" s="173">
        <v>4</v>
      </c>
      <c r="F57" s="175">
        <v>0</v>
      </c>
      <c r="G57" s="175">
        <v>0</v>
      </c>
      <c r="H57" s="175">
        <v>1400</v>
      </c>
      <c r="I57" s="175">
        <f>ROUND(E57*H57,2)</f>
        <v>5600</v>
      </c>
      <c r="J57" s="175">
        <v>100</v>
      </c>
      <c r="K57" s="175">
        <f>ROUND(E57*J57,2)</f>
        <v>400</v>
      </c>
      <c r="L57" s="175">
        <v>21</v>
      </c>
      <c r="M57" s="175">
        <f>G57*(1+L57/100)</f>
        <v>0</v>
      </c>
      <c r="N57" s="168">
        <v>0</v>
      </c>
      <c r="O57" s="168">
        <f>ROUND(E57*N57,5)</f>
        <v>0</v>
      </c>
      <c r="P57" s="168">
        <v>0</v>
      </c>
      <c r="Q57" s="168">
        <f>ROUND(E57*P57,5)</f>
        <v>0</v>
      </c>
      <c r="R57" s="168"/>
      <c r="S57" s="168"/>
      <c r="T57" s="169">
        <v>0</v>
      </c>
      <c r="U57" s="168">
        <f>ROUND(E57*T57,2)</f>
        <v>0</v>
      </c>
      <c r="V57" s="158"/>
      <c r="W57" s="158"/>
      <c r="X57" s="158"/>
      <c r="Y57" s="158"/>
      <c r="Z57" s="158"/>
      <c r="AA57" s="158"/>
      <c r="AB57" s="158"/>
      <c r="AC57" s="158"/>
      <c r="AD57" s="158"/>
      <c r="AE57" s="158" t="s">
        <v>109</v>
      </c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</row>
    <row r="58" spans="1:60" outlineLevel="1" x14ac:dyDescent="0.2">
      <c r="A58" s="185">
        <v>39</v>
      </c>
      <c r="B58" s="186" t="s">
        <v>191</v>
      </c>
      <c r="C58" s="194" t="s">
        <v>192</v>
      </c>
      <c r="D58" s="187" t="s">
        <v>0</v>
      </c>
      <c r="E58" s="188">
        <v>75.792000000000002</v>
      </c>
      <c r="F58" s="189">
        <v>0</v>
      </c>
      <c r="G58" s="189">
        <v>0</v>
      </c>
      <c r="H58" s="189">
        <v>0</v>
      </c>
      <c r="I58" s="189">
        <f>ROUND(E58*H58,2)</f>
        <v>0</v>
      </c>
      <c r="J58" s="189">
        <v>1</v>
      </c>
      <c r="K58" s="189">
        <f>ROUND(E58*J58,2)</f>
        <v>75.790000000000006</v>
      </c>
      <c r="L58" s="189">
        <v>21</v>
      </c>
      <c r="M58" s="189">
        <f>G58*(1+L58/100)</f>
        <v>0</v>
      </c>
      <c r="N58" s="190">
        <v>0</v>
      </c>
      <c r="O58" s="190">
        <f>ROUND(E58*N58,5)</f>
        <v>0</v>
      </c>
      <c r="P58" s="190">
        <v>0</v>
      </c>
      <c r="Q58" s="190">
        <f>ROUND(E58*P58,5)</f>
        <v>0</v>
      </c>
      <c r="R58" s="190"/>
      <c r="S58" s="190"/>
      <c r="T58" s="191">
        <v>0</v>
      </c>
      <c r="U58" s="190">
        <f>ROUND(E58*T58,2)</f>
        <v>0</v>
      </c>
      <c r="V58" s="158"/>
      <c r="W58" s="158"/>
      <c r="X58" s="158"/>
      <c r="Y58" s="158"/>
      <c r="Z58" s="158"/>
      <c r="AA58" s="158"/>
      <c r="AB58" s="158"/>
      <c r="AC58" s="158"/>
      <c r="AD58" s="158"/>
      <c r="AE58" s="158" t="s">
        <v>109</v>
      </c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</row>
    <row r="59" spans="1:60" x14ac:dyDescent="0.2">
      <c r="A59" s="6"/>
      <c r="B59" s="7" t="s">
        <v>193</v>
      </c>
      <c r="C59" s="195" t="s">
        <v>193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AC59">
        <v>15</v>
      </c>
      <c r="AD59">
        <v>21</v>
      </c>
    </row>
    <row r="60" spans="1:60" x14ac:dyDescent="0.2">
      <c r="C60" s="196"/>
      <c r="AE60" t="s">
        <v>194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</dc:creator>
  <cp:lastModifiedBy>Starosta</cp:lastModifiedBy>
  <cp:lastPrinted>2014-02-28T09:52:57Z</cp:lastPrinted>
  <dcterms:created xsi:type="dcterms:W3CDTF">2009-04-08T07:15:50Z</dcterms:created>
  <dcterms:modified xsi:type="dcterms:W3CDTF">2018-05-28T04:05:18Z</dcterms:modified>
</cp:coreProperties>
</file>