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  <sheet name="List1" sheetId="13" r:id="rId5"/>
  </sheets>
  <externalReferences>
    <externalReference r:id="rId6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Pol'!$A$1:$U$30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O20" i="12"/>
  <c r="I21" i="12"/>
  <c r="I20" i="12" s="1"/>
  <c r="K21" i="12"/>
  <c r="K20" i="12" s="1"/>
  <c r="M21" i="12"/>
  <c r="M20" i="12" s="1"/>
  <c r="O21" i="12"/>
  <c r="Q21" i="12"/>
  <c r="Q20" i="12" s="1"/>
  <c r="U21" i="12"/>
  <c r="U20" i="12" s="1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Q27" i="12"/>
  <c r="I28" i="12"/>
  <c r="K28" i="12"/>
  <c r="K27" i="12" s="1"/>
  <c r="M28" i="12"/>
  <c r="M27" i="12" s="1"/>
  <c r="O28" i="12"/>
  <c r="O27" i="12" s="1"/>
  <c r="Q28" i="12"/>
  <c r="U28" i="12"/>
  <c r="U27" i="12" s="1"/>
  <c r="F40" i="1"/>
  <c r="G40" i="1"/>
  <c r="H40" i="1"/>
  <c r="I40" i="1"/>
  <c r="J39" i="1"/>
  <c r="J40" i="1" s="1"/>
  <c r="J28" i="1"/>
  <c r="J26" i="1"/>
  <c r="G38" i="1"/>
  <c r="F38" i="1"/>
  <c r="J23" i="1"/>
  <c r="J24" i="1"/>
  <c r="J25" i="1"/>
  <c r="J27" i="1"/>
  <c r="E24" i="1"/>
  <c r="E26" i="1"/>
  <c r="M22" i="12" l="1"/>
  <c r="Q22" i="12"/>
  <c r="I22" i="12"/>
  <c r="O15" i="12"/>
  <c r="U15" i="12"/>
  <c r="K15" i="12"/>
  <c r="Q8" i="12"/>
  <c r="M8" i="12"/>
  <c r="I8" i="12"/>
  <c r="O22" i="12"/>
  <c r="U22" i="12"/>
  <c r="K22" i="12"/>
  <c r="Q15" i="12"/>
  <c r="I15" i="12"/>
  <c r="M15" i="12"/>
  <c r="O8" i="12"/>
  <c r="U8" i="12"/>
  <c r="K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<sst xmlns="http://schemas.openxmlformats.org/spreadsheetml/2006/main" count="204" uniqueCount="133">
  <si>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</si>
  <si>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</si>
  <si>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</si>
  <si>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</si>
  <si>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</si>
  <si>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</si>
  <si>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</si>
  <si>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</si>
  <si>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</si>
  <si>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</si>
  <si>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</si>
  <si>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</si>
  <si>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</si>
  <si>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</si>
  <si>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</si>
  <si>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</si>
  <si>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</si>
  <si>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</si>
  <si>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</si>
  <si>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</si>
  <si>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</si>
  <si>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</si>
  <si>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</si>
  <si>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</si>
  <si>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</si>
  <si>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</si>
  <si>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</si>
  <si>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</si>
  <si>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</si>
  <si>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</si>
  <si>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</si>
  <si>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</si>
  <si>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</si>
  <si>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</si>
  <si>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</si>
  <si>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</si>
  <si>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</si>
  <si>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</si>
  <si>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</si>
  <si>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</si>
  <si>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</si>
  <si>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</si>
  <si>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</si>
  <si>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</si>
  <si>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</si>
  <si>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Dlažba na hřišti  mateřské školky</t>
  </si>
  <si>
    <t xml:space="preserve">Městys Višňové </t>
  </si>
  <si>
    <t>Višňové 212</t>
  </si>
  <si>
    <t>Višňové</t>
  </si>
  <si>
    <t>671 38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</si>
  <si>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</si>
  <si>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</si>
  <si>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</si>
  <si>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</si>
  <si>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</si>
  <si>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</si>
  <si>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</si>
  <si>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</si>
  <si>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</si>
  <si>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</si>
  <si>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</si>
  <si>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</si>
  <si>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</si>
  <si>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</si>
  <si>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</si>
  <si>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</si>
  <si>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</si>
  <si>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</si>
  <si>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</si>
  <si>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</si>
  <si>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</si>
  <si>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</si>
  <si>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</si>
  <si>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</si>
  <si>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</si>
  <si>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</si>
  <si>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</si>
  <si>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</si>
  <si>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</si>
  <si>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</si>
  <si>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</si>
  <si>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</si>
  <si>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</si>
  <si>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</si>
  <si>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</si>
  <si>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</si>
  <si>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</si>
  <si>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</si>
  <si>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</si>
  <si>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</si>
  <si>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</si>
  <si>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</si>
  <si>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</si>
  <si>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113106121R00</t>
  </si>
  <si>
    <t>Rozebrání dlažeb z betonových dlaždic na sucho</t>
  </si>
  <si>
    <t>m2</t>
  </si>
  <si>
    <t>POL1_0</t>
  </si>
  <si>
    <t>122202201R00</t>
  </si>
  <si>
    <t>Odkopávky pro silnice v hor. 3 do 100 m3</t>
  </si>
  <si>
    <t>m3</t>
  </si>
  <si>
    <t>167101101R00</t>
  </si>
  <si>
    <t>Nakládání výkopku z hor.1-4 v množství do 100 m3</t>
  </si>
  <si>
    <t>162301102R00</t>
  </si>
  <si>
    <t>Vodorovné přemístění výkopku z hor.1-4 do 1000 m</t>
  </si>
  <si>
    <t>171201101R00</t>
  </si>
  <si>
    <t>Uložení sypaniny do násypů nezhutněných</t>
  </si>
  <si>
    <t>181101102R00</t>
  </si>
  <si>
    <t>Úprava pláně v zářezech v hor. 1-4, se zhutněním</t>
  </si>
  <si>
    <t>564851111R00</t>
  </si>
  <si>
    <t>Podklad ze štěrkodrti po zhutnění tloušťky 15 cm</t>
  </si>
  <si>
    <t>564831111R00</t>
  </si>
  <si>
    <t>Podklad ze štěrkodrti po zhutnění tloušťky 10 cm</t>
  </si>
  <si>
    <t>596215021R00</t>
  </si>
  <si>
    <t>Kladení zámkové dlažby tl. 6 cm do drtě tl. 4 cm</t>
  </si>
  <si>
    <t>592462604R</t>
  </si>
  <si>
    <t>Dlaždice 400/400/40 tryskaná Brož Fantasy žlutá</t>
  </si>
  <si>
    <t>POL3_0</t>
  </si>
  <si>
    <t>916561111RT4</t>
  </si>
  <si>
    <t>Osazení záhon.obrubníků do lože z C 12/15 s opěrou, včetně obrubníku ABO 4 - 5    100/5/25</t>
  </si>
  <si>
    <t>m</t>
  </si>
  <si>
    <t>979082213R00</t>
  </si>
  <si>
    <t>Vodorovná doprava suti po suchu do 1 km</t>
  </si>
  <si>
    <t>t</t>
  </si>
  <si>
    <t>979082219R00</t>
  </si>
  <si>
    <t>Příplatek za dopravu suti po suchu za další 1 km</t>
  </si>
  <si>
    <t>979087212R00</t>
  </si>
  <si>
    <t>Nakládání suti na dopravní prostředky</t>
  </si>
  <si>
    <t>979990101R00</t>
  </si>
  <si>
    <t>Poplatek za skládku suti - směs betonu a cihel</t>
  </si>
  <si>
    <t>998223011R00</t>
  </si>
  <si>
    <t>Přesun hmot, pozemní komunikace, kryt dlážděný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</si>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</sst>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74" zoomScaleNormal="100" zoomScaleSheetLayoutView="75" workbookViewId="0">
      <selection activeCell="I53" sqref="I5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4" t="s">
        <v>42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4"/>
      <c r="E11" s="234"/>
      <c r="F11" s="234"/>
      <c r="G11" s="234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37"/>
      <c r="E12" s="237"/>
      <c r="F12" s="237"/>
      <c r="G12" s="237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38"/>
      <c r="E13" s="238"/>
      <c r="F13" s="238"/>
      <c r="G13" s="238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3"/>
      <c r="F15" s="233"/>
      <c r="G15" s="235"/>
      <c r="H15" s="235"/>
      <c r="I15" s="235" t="s">
        <v>28</v>
      </c>
      <c r="J15" s="236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14"/>
      <c r="F16" s="215"/>
      <c r="G16" s="214"/>
      <c r="H16" s="215"/>
      <c r="I16" s="214">
        <v>0</v>
      </c>
      <c r="J16" s="216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14"/>
      <c r="F17" s="215"/>
      <c r="G17" s="214"/>
      <c r="H17" s="215"/>
      <c r="I17" s="214">
        <v>0</v>
      </c>
      <c r="J17" s="216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14"/>
      <c r="F18" s="215"/>
      <c r="G18" s="214"/>
      <c r="H18" s="215"/>
      <c r="I18" s="214">
        <v>0</v>
      </c>
      <c r="J18" s="216"/>
    </row>
    <row r="19" spans="1:10" ht="23.25" customHeight="1" x14ac:dyDescent="0.2">
      <c r="A19" s="146" t="s">
        <v>64</v>
      </c>
      <c r="B19" s="147" t="s">
        <v>26</v>
      </c>
      <c r="C19" s="58"/>
      <c r="D19" s="59"/>
      <c r="E19" s="214"/>
      <c r="F19" s="215"/>
      <c r="G19" s="214"/>
      <c r="H19" s="215"/>
      <c r="I19" s="214">
        <v>0</v>
      </c>
      <c r="J19" s="216"/>
    </row>
    <row r="20" spans="1:10" ht="23.25" customHeight="1" x14ac:dyDescent="0.2">
      <c r="A20" s="146" t="s">
        <v>65</v>
      </c>
      <c r="B20" s="147" t="s">
        <v>27</v>
      </c>
      <c r="C20" s="58"/>
      <c r="D20" s="59"/>
      <c r="E20" s="214"/>
      <c r="F20" s="215"/>
      <c r="G20" s="214"/>
      <c r="H20" s="215"/>
      <c r="I20" s="214">
        <v>0</v>
      </c>
      <c r="J20" s="216"/>
    </row>
    <row r="21" spans="1:10" ht="23.25" customHeight="1" x14ac:dyDescent="0.2">
      <c r="A21" s="4"/>
      <c r="B21" s="74" t="s">
        <v>28</v>
      </c>
      <c r="C21" s="75"/>
      <c r="D21" s="76"/>
      <c r="E21" s="222"/>
      <c r="F21" s="231"/>
      <c r="G21" s="222">
        <v>0</v>
      </c>
      <c r="H21" s="231"/>
      <c r="I21" s="222">
        <v>0</v>
      </c>
      <c r="J21" s="22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0"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8">
        <v>0</v>
      </c>
      <c r="H24" s="219"/>
      <c r="I24" s="21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0">
        <v>0</v>
      </c>
      <c r="H25" s="221"/>
      <c r="I25" s="22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7"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9"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230">
        <v>113031.62</v>
      </c>
      <c r="H28" s="232"/>
      <c r="I28" s="232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230">
        <v>0</v>
      </c>
      <c r="H29" s="230"/>
      <c r="I29" s="230"/>
      <c r="J29" s="125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7" t="s">
        <v>2</v>
      </c>
      <c r="E35" s="21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05"/>
      <c r="D39" s="206"/>
      <c r="E39" s="206"/>
      <c r="F39" s="114">
        <v>0</v>
      </c>
      <c r="G39" s="115">
        <v>113031.62</v>
      </c>
      <c r="H39" s="116">
        <v>23737</v>
      </c>
      <c r="I39" s="116">
        <v>136768.62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07" t="s">
        <v>50</v>
      </c>
      <c r="C40" s="208"/>
      <c r="D40" s="208"/>
      <c r="E40" s="209"/>
      <c r="F40" s="117">
        <f>SUMIF(A39:A39,"=1",F39:F39)</f>
        <v>0</v>
      </c>
      <c r="G40" s="118">
        <f>SUMIF(A39:A39,"=1",G39:G39)</f>
        <v>113031.62</v>
      </c>
      <c r="H40" s="118">
        <f>SUMIF(A39:A39,"=1",H39:H39)</f>
        <v>23737</v>
      </c>
      <c r="I40" s="118">
        <f>SUMIF(A39:A39,"=1",I39:I39)</f>
        <v>136768.62</v>
      </c>
      <c r="J40" s="104">
        <f>SUMIF(A39:A39,"=1",J39:J39)</f>
        <v>100</v>
      </c>
    </row>
    <row r="44" spans="1:10" ht="15.75" x14ac:dyDescent="0.25">
      <c r="B44" s="126" t="s">
        <v>52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53</v>
      </c>
      <c r="G46" s="135"/>
      <c r="H46" s="135"/>
      <c r="I46" s="210" t="s">
        <v>28</v>
      </c>
      <c r="J46" s="210"/>
    </row>
    <row r="47" spans="1:10" ht="25.5" customHeight="1" x14ac:dyDescent="0.2">
      <c r="A47" s="128"/>
      <c r="B47" s="136" t="s">
        <v>54</v>
      </c>
      <c r="C47" s="212" t="s">
        <v>55</v>
      </c>
      <c r="D47" s="213"/>
      <c r="E47" s="213"/>
      <c r="F47" s="138" t="s">
        <v>23</v>
      </c>
      <c r="G47" s="139"/>
      <c r="H47" s="139"/>
      <c r="I47" s="211">
        <v>0</v>
      </c>
      <c r="J47" s="211"/>
    </row>
    <row r="48" spans="1:10" ht="25.5" customHeight="1" x14ac:dyDescent="0.2">
      <c r="A48" s="128"/>
      <c r="B48" s="130" t="s">
        <v>56</v>
      </c>
      <c r="C48" s="200" t="s">
        <v>57</v>
      </c>
      <c r="D48" s="201"/>
      <c r="E48" s="201"/>
      <c r="F48" s="140" t="s">
        <v>23</v>
      </c>
      <c r="G48" s="141"/>
      <c r="H48" s="141"/>
      <c r="I48" s="199">
        <v>0</v>
      </c>
      <c r="J48" s="199"/>
    </row>
    <row r="49" spans="1:10" ht="25.5" customHeight="1" x14ac:dyDescent="0.2">
      <c r="A49" s="128"/>
      <c r="B49" s="130" t="s">
        <v>58</v>
      </c>
      <c r="C49" s="200" t="s">
        <v>59</v>
      </c>
      <c r="D49" s="201"/>
      <c r="E49" s="201"/>
      <c r="F49" s="140" t="s">
        <v>23</v>
      </c>
      <c r="G49" s="141"/>
      <c r="H49" s="141"/>
      <c r="I49" s="199">
        <v>0</v>
      </c>
      <c r="J49" s="199"/>
    </row>
    <row r="50" spans="1:10" ht="25.5" customHeight="1" x14ac:dyDescent="0.2">
      <c r="A50" s="128"/>
      <c r="B50" s="130" t="s">
        <v>60</v>
      </c>
      <c r="C50" s="200" t="s">
        <v>61</v>
      </c>
      <c r="D50" s="201"/>
      <c r="E50" s="201"/>
      <c r="F50" s="140" t="s">
        <v>23</v>
      </c>
      <c r="G50" s="141"/>
      <c r="H50" s="141"/>
      <c r="I50" s="199">
        <v>0</v>
      </c>
      <c r="J50" s="199"/>
    </row>
    <row r="51" spans="1:10" ht="25.5" customHeight="1" x14ac:dyDescent="0.2">
      <c r="A51" s="128"/>
      <c r="B51" s="137" t="s">
        <v>62</v>
      </c>
      <c r="C51" s="203" t="s">
        <v>63</v>
      </c>
      <c r="D51" s="204"/>
      <c r="E51" s="204"/>
      <c r="F51" s="142" t="s">
        <v>23</v>
      </c>
      <c r="G51" s="143"/>
      <c r="H51" s="143"/>
      <c r="I51" s="202">
        <v>0</v>
      </c>
      <c r="J51" s="202"/>
    </row>
    <row r="52" spans="1:10" ht="25.5" customHeight="1" x14ac:dyDescent="0.2">
      <c r="A52" s="129"/>
      <c r="B52" s="133" t="s">
        <v>1</v>
      </c>
      <c r="C52" s="133"/>
      <c r="D52" s="134"/>
      <c r="E52" s="134"/>
      <c r="F52" s="144"/>
      <c r="G52" s="145"/>
      <c r="H52" s="145"/>
      <c r="I52" s="198">
        <v>0</v>
      </c>
      <c r="J52" s="198"/>
    </row>
    <row r="53" spans="1:10" x14ac:dyDescent="0.2">
      <c r="F53" s="101"/>
      <c r="G53" s="102"/>
      <c r="H53" s="101"/>
      <c r="I53" s="102"/>
      <c r="J53" s="102"/>
    </row>
    <row r="54" spans="1:10" x14ac:dyDescent="0.2">
      <c r="F54" s="101"/>
      <c r="G54" s="102"/>
      <c r="H54" s="101"/>
      <c r="I54" s="102"/>
      <c r="J54" s="102"/>
    </row>
    <row r="55" spans="1:10" x14ac:dyDescent="0.2">
      <c r="F55" s="101"/>
      <c r="G55" s="102"/>
      <c r="H55" s="101"/>
      <c r="I55" s="102"/>
      <c r="J55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52:J52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9" t="s">
        <v>41</v>
      </c>
      <c r="B2" s="78"/>
      <c r="C2" s="241"/>
      <c r="D2" s="241"/>
      <c r="E2" s="241"/>
      <c r="F2" s="241"/>
      <c r="G2" s="242"/>
    </row>
    <row r="3" spans="1:7" ht="24.95" hidden="1" customHeight="1" x14ac:dyDescent="0.2">
      <c r="A3" s="79" t="s">
        <v>7</v>
      </c>
      <c r="B3" s="78"/>
      <c r="C3" s="241"/>
      <c r="D3" s="241"/>
      <c r="E3" s="241"/>
      <c r="F3" s="241"/>
      <c r="G3" s="242"/>
    </row>
    <row r="4" spans="1:7" ht="24.95" hidden="1" customHeight="1" x14ac:dyDescent="0.2">
      <c r="A4" s="79" t="s">
        <v>8</v>
      </c>
      <c r="B4" s="78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activeCell="G8" sqref="G8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67</v>
      </c>
    </row>
    <row r="2" spans="1:60" ht="24.95" customHeight="1" x14ac:dyDescent="0.2">
      <c r="A2" s="151" t="s">
        <v>66</v>
      </c>
      <c r="B2" s="149"/>
      <c r="C2" s="244" t="s">
        <v>45</v>
      </c>
      <c r="D2" s="245"/>
      <c r="E2" s="245"/>
      <c r="F2" s="245"/>
      <c r="G2" s="246"/>
      <c r="AE2" t="s">
        <v>68</v>
      </c>
    </row>
    <row r="3" spans="1:60" ht="24.95" hidden="1" customHeight="1" x14ac:dyDescent="0.2">
      <c r="A3" s="152" t="s">
        <v>7</v>
      </c>
      <c r="B3" s="150"/>
      <c r="C3" s="247"/>
      <c r="D3" s="247"/>
      <c r="E3" s="247"/>
      <c r="F3" s="247"/>
      <c r="G3" s="248"/>
      <c r="AE3" t="s">
        <v>69</v>
      </c>
    </row>
    <row r="4" spans="1:60" ht="24.95" hidden="1" customHeight="1" x14ac:dyDescent="0.2">
      <c r="A4" s="152" t="s">
        <v>8</v>
      </c>
      <c r="B4" s="150"/>
      <c r="C4" s="249"/>
      <c r="D4" s="247"/>
      <c r="E4" s="247"/>
      <c r="F4" s="247"/>
      <c r="G4" s="248"/>
      <c r="AE4" t="s">
        <v>70</v>
      </c>
    </row>
    <row r="5" spans="1:60" hidden="1" x14ac:dyDescent="0.2">
      <c r="A5" s="153" t="s">
        <v>71</v>
      </c>
      <c r="B5" s="154"/>
      <c r="C5" s="155"/>
      <c r="D5" s="156"/>
      <c r="E5" s="157"/>
      <c r="F5" s="157"/>
      <c r="G5" s="158"/>
      <c r="AE5" t="s">
        <v>72</v>
      </c>
    </row>
    <row r="6" spans="1:60" x14ac:dyDescent="0.2">
      <c r="D6" s="148"/>
    </row>
    <row r="7" spans="1:60" ht="38.25" x14ac:dyDescent="0.2">
      <c r="A7" s="163" t="s">
        <v>73</v>
      </c>
      <c r="B7" s="164" t="s">
        <v>74</v>
      </c>
      <c r="C7" s="164" t="s">
        <v>75</v>
      </c>
      <c r="D7" s="177" t="s">
        <v>76</v>
      </c>
      <c r="E7" s="163" t="s">
        <v>77</v>
      </c>
      <c r="F7" s="159" t="s">
        <v>78</v>
      </c>
      <c r="G7" s="178" t="s">
        <v>28</v>
      </c>
      <c r="H7" s="179" t="s">
        <v>29</v>
      </c>
      <c r="I7" s="179" t="s">
        <v>79</v>
      </c>
      <c r="J7" s="179" t="s">
        <v>30</v>
      </c>
      <c r="K7" s="179" t="s">
        <v>80</v>
      </c>
      <c r="L7" s="179" t="s">
        <v>81</v>
      </c>
      <c r="M7" s="179" t="s">
        <v>82</v>
      </c>
      <c r="N7" s="179" t="s">
        <v>83</v>
      </c>
      <c r="O7" s="179" t="s">
        <v>84</v>
      </c>
      <c r="P7" s="179" t="s">
        <v>85</v>
      </c>
      <c r="Q7" s="179" t="s">
        <v>86</v>
      </c>
      <c r="R7" s="179" t="s">
        <v>87</v>
      </c>
      <c r="S7" s="179" t="s">
        <v>88</v>
      </c>
      <c r="T7" s="179" t="s">
        <v>89</v>
      </c>
      <c r="U7" s="165" t="s">
        <v>90</v>
      </c>
    </row>
    <row r="8" spans="1:60" x14ac:dyDescent="0.2">
      <c r="A8" s="180" t="s">
        <v>91</v>
      </c>
      <c r="B8" s="181" t="s">
        <v>54</v>
      </c>
      <c r="C8" s="182" t="s">
        <v>55</v>
      </c>
      <c r="D8" s="183"/>
      <c r="E8" s="184"/>
      <c r="F8" s="172"/>
      <c r="G8" s="172">
        <f>SUMIF(AE9:AE14,"&lt;&gt;NOR",G9:G14)</f>
        <v>0</v>
      </c>
      <c r="H8" s="172"/>
      <c r="I8" s="172">
        <f>SUM(I9:I14)</f>
        <v>0</v>
      </c>
      <c r="J8" s="172"/>
      <c r="K8" s="172">
        <f>SUM(K9:K14)</f>
        <v>9585.99</v>
      </c>
      <c r="L8" s="172"/>
      <c r="M8" s="172">
        <f>SUM(M9:M14)</f>
        <v>0</v>
      </c>
      <c r="N8" s="172"/>
      <c r="O8" s="172">
        <f>SUM(O9:O14)</f>
        <v>0</v>
      </c>
      <c r="P8" s="172"/>
      <c r="Q8" s="172">
        <f>SUM(Q9:Q14)</f>
        <v>6.11</v>
      </c>
      <c r="R8" s="172"/>
      <c r="S8" s="172"/>
      <c r="T8" s="185"/>
      <c r="U8" s="172">
        <f>SUM(U9:U14)</f>
        <v>31.73</v>
      </c>
      <c r="AE8" t="s">
        <v>92</v>
      </c>
    </row>
    <row r="9" spans="1:60" outlineLevel="1" x14ac:dyDescent="0.2">
      <c r="A9" s="161">
        <v>1</v>
      </c>
      <c r="B9" s="166" t="s">
        <v>93</v>
      </c>
      <c r="C9" s="192" t="s">
        <v>94</v>
      </c>
      <c r="D9" s="168" t="s">
        <v>95</v>
      </c>
      <c r="E9" s="170">
        <v>69.375</v>
      </c>
      <c r="F9" s="173"/>
      <c r="G9" s="173"/>
      <c r="H9" s="173">
        <v>0</v>
      </c>
      <c r="I9" s="173">
        <f t="shared" ref="I9:I14" si="0">ROUND(E9*H9,2)</f>
        <v>0</v>
      </c>
      <c r="J9" s="173">
        <v>30</v>
      </c>
      <c r="K9" s="173">
        <f t="shared" ref="K9:K14" si="1">ROUND(E9*J9,2)</f>
        <v>2081.25</v>
      </c>
      <c r="L9" s="173">
        <v>21</v>
      </c>
      <c r="M9" s="173">
        <f t="shared" ref="M9:M14" si="2">G9*(1+L9/100)</f>
        <v>0</v>
      </c>
      <c r="N9" s="173">
        <v>0</v>
      </c>
      <c r="O9" s="173">
        <f t="shared" ref="O9:O14" si="3">ROUND(E9*N9,2)</f>
        <v>0</v>
      </c>
      <c r="P9" s="173">
        <v>8.7999999999999995E-2</v>
      </c>
      <c r="Q9" s="173">
        <f t="shared" ref="Q9:Q14" si="4">ROUND(E9*P9,2)</f>
        <v>6.11</v>
      </c>
      <c r="R9" s="173"/>
      <c r="S9" s="173"/>
      <c r="T9" s="174">
        <v>0.16</v>
      </c>
      <c r="U9" s="173">
        <f t="shared" ref="U9:U14" si="5">ROUND(E9*T9,2)</f>
        <v>11.1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96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2</v>
      </c>
      <c r="B10" s="166" t="s">
        <v>97</v>
      </c>
      <c r="C10" s="192" t="s">
        <v>98</v>
      </c>
      <c r="D10" s="168" t="s">
        <v>99</v>
      </c>
      <c r="E10" s="170">
        <v>17.344000000000001</v>
      </c>
      <c r="F10" s="173"/>
      <c r="G10" s="173"/>
      <c r="H10" s="173">
        <v>0</v>
      </c>
      <c r="I10" s="173">
        <f t="shared" si="0"/>
        <v>0</v>
      </c>
      <c r="J10" s="173">
        <v>155</v>
      </c>
      <c r="K10" s="173">
        <f t="shared" si="1"/>
        <v>2688.32</v>
      </c>
      <c r="L10" s="173">
        <v>21</v>
      </c>
      <c r="M10" s="173">
        <f t="shared" si="2"/>
        <v>0</v>
      </c>
      <c r="N10" s="173">
        <v>0</v>
      </c>
      <c r="O10" s="173">
        <f t="shared" si="3"/>
        <v>0</v>
      </c>
      <c r="P10" s="173">
        <v>0</v>
      </c>
      <c r="Q10" s="173">
        <f t="shared" si="4"/>
        <v>0</v>
      </c>
      <c r="R10" s="173"/>
      <c r="S10" s="173"/>
      <c r="T10" s="174">
        <v>0.42</v>
      </c>
      <c r="U10" s="173">
        <f t="shared" si="5"/>
        <v>7.28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96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3</v>
      </c>
      <c r="B11" s="166" t="s">
        <v>100</v>
      </c>
      <c r="C11" s="192" t="s">
        <v>101</v>
      </c>
      <c r="D11" s="168" t="s">
        <v>99</v>
      </c>
      <c r="E11" s="170">
        <v>17.344000000000001</v>
      </c>
      <c r="F11" s="173"/>
      <c r="G11" s="173"/>
      <c r="H11" s="173">
        <v>0</v>
      </c>
      <c r="I11" s="173">
        <f t="shared" si="0"/>
        <v>0</v>
      </c>
      <c r="J11" s="173">
        <v>140</v>
      </c>
      <c r="K11" s="173">
        <f t="shared" si="1"/>
        <v>2428.16</v>
      </c>
      <c r="L11" s="173">
        <v>21</v>
      </c>
      <c r="M11" s="173">
        <f t="shared" si="2"/>
        <v>0</v>
      </c>
      <c r="N11" s="173">
        <v>0</v>
      </c>
      <c r="O11" s="173">
        <f t="shared" si="3"/>
        <v>0</v>
      </c>
      <c r="P11" s="173">
        <v>0</v>
      </c>
      <c r="Q11" s="173">
        <f t="shared" si="4"/>
        <v>0</v>
      </c>
      <c r="R11" s="173"/>
      <c r="S11" s="173"/>
      <c r="T11" s="174">
        <v>0.65</v>
      </c>
      <c r="U11" s="173">
        <f t="shared" si="5"/>
        <v>11.27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96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>
        <v>4</v>
      </c>
      <c r="B12" s="166" t="s">
        <v>102</v>
      </c>
      <c r="C12" s="192" t="s">
        <v>103</v>
      </c>
      <c r="D12" s="168" t="s">
        <v>99</v>
      </c>
      <c r="E12" s="170">
        <v>17.344000000000001</v>
      </c>
      <c r="F12" s="173"/>
      <c r="G12" s="173"/>
      <c r="H12" s="173">
        <v>0</v>
      </c>
      <c r="I12" s="173">
        <f t="shared" si="0"/>
        <v>0</v>
      </c>
      <c r="J12" s="173">
        <v>81.5</v>
      </c>
      <c r="K12" s="173">
        <f t="shared" si="1"/>
        <v>1413.54</v>
      </c>
      <c r="L12" s="173">
        <v>21</v>
      </c>
      <c r="M12" s="173">
        <f t="shared" si="2"/>
        <v>0</v>
      </c>
      <c r="N12" s="173">
        <v>0</v>
      </c>
      <c r="O12" s="173">
        <f t="shared" si="3"/>
        <v>0</v>
      </c>
      <c r="P12" s="173">
        <v>0</v>
      </c>
      <c r="Q12" s="173">
        <f t="shared" si="4"/>
        <v>0</v>
      </c>
      <c r="R12" s="173"/>
      <c r="S12" s="173"/>
      <c r="T12" s="174">
        <v>0.01</v>
      </c>
      <c r="U12" s="173">
        <f t="shared" si="5"/>
        <v>0.17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96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>
        <v>5</v>
      </c>
      <c r="B13" s="166" t="s">
        <v>104</v>
      </c>
      <c r="C13" s="192" t="s">
        <v>105</v>
      </c>
      <c r="D13" s="168" t="s">
        <v>99</v>
      </c>
      <c r="E13" s="170">
        <v>17.344000000000001</v>
      </c>
      <c r="F13" s="173"/>
      <c r="G13" s="173"/>
      <c r="H13" s="173">
        <v>0</v>
      </c>
      <c r="I13" s="173">
        <f t="shared" si="0"/>
        <v>0</v>
      </c>
      <c r="J13" s="173">
        <v>15</v>
      </c>
      <c r="K13" s="173">
        <f t="shared" si="1"/>
        <v>260.16000000000003</v>
      </c>
      <c r="L13" s="173">
        <v>21</v>
      </c>
      <c r="M13" s="173">
        <f t="shared" si="2"/>
        <v>0</v>
      </c>
      <c r="N13" s="173">
        <v>0</v>
      </c>
      <c r="O13" s="173">
        <f t="shared" si="3"/>
        <v>0</v>
      </c>
      <c r="P13" s="173">
        <v>0</v>
      </c>
      <c r="Q13" s="173">
        <f t="shared" si="4"/>
        <v>0</v>
      </c>
      <c r="R13" s="173"/>
      <c r="S13" s="173"/>
      <c r="T13" s="174">
        <v>0.03</v>
      </c>
      <c r="U13" s="173">
        <f t="shared" si="5"/>
        <v>0.52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96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>
        <v>6</v>
      </c>
      <c r="B14" s="166" t="s">
        <v>106</v>
      </c>
      <c r="C14" s="192" t="s">
        <v>107</v>
      </c>
      <c r="D14" s="168" t="s">
        <v>95</v>
      </c>
      <c r="E14" s="170">
        <v>69.375</v>
      </c>
      <c r="F14" s="173"/>
      <c r="G14" s="173"/>
      <c r="H14" s="173">
        <v>0</v>
      </c>
      <c r="I14" s="173">
        <f t="shared" si="0"/>
        <v>0</v>
      </c>
      <c r="J14" s="173">
        <v>10.3</v>
      </c>
      <c r="K14" s="173">
        <f t="shared" si="1"/>
        <v>714.56</v>
      </c>
      <c r="L14" s="173">
        <v>21</v>
      </c>
      <c r="M14" s="173">
        <f t="shared" si="2"/>
        <v>0</v>
      </c>
      <c r="N14" s="173">
        <v>0</v>
      </c>
      <c r="O14" s="173">
        <f t="shared" si="3"/>
        <v>0</v>
      </c>
      <c r="P14" s="173">
        <v>0</v>
      </c>
      <c r="Q14" s="173">
        <f t="shared" si="4"/>
        <v>0</v>
      </c>
      <c r="R14" s="173"/>
      <c r="S14" s="173"/>
      <c r="T14" s="174">
        <v>0.02</v>
      </c>
      <c r="U14" s="173">
        <f t="shared" si="5"/>
        <v>1.39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96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x14ac:dyDescent="0.2">
      <c r="A15" s="162" t="s">
        <v>91</v>
      </c>
      <c r="B15" s="167" t="s">
        <v>56</v>
      </c>
      <c r="C15" s="193" t="s">
        <v>57</v>
      </c>
      <c r="D15" s="169"/>
      <c r="E15" s="171"/>
      <c r="F15" s="175"/>
      <c r="G15" s="175"/>
      <c r="H15" s="175"/>
      <c r="I15" s="175">
        <f>SUM(I16:I19)</f>
        <v>67748.570000000007</v>
      </c>
      <c r="J15" s="175"/>
      <c r="K15" s="175">
        <f>SUM(K16:K19)</f>
        <v>22790.18</v>
      </c>
      <c r="L15" s="175"/>
      <c r="M15" s="175">
        <f>SUM(M16:M19)</f>
        <v>0</v>
      </c>
      <c r="N15" s="175"/>
      <c r="O15" s="175">
        <f>SUM(O16:O19)</f>
        <v>44.03</v>
      </c>
      <c r="P15" s="175"/>
      <c r="Q15" s="175">
        <f>SUM(Q16:Q19)</f>
        <v>0</v>
      </c>
      <c r="R15" s="175"/>
      <c r="S15" s="175"/>
      <c r="T15" s="176"/>
      <c r="U15" s="175">
        <f>SUM(U16:U19)</f>
        <v>72.83</v>
      </c>
      <c r="AE15" t="s">
        <v>92</v>
      </c>
    </row>
    <row r="16" spans="1:60" outlineLevel="1" x14ac:dyDescent="0.2">
      <c r="A16" s="161">
        <v>7</v>
      </c>
      <c r="B16" s="166" t="s">
        <v>108</v>
      </c>
      <c r="C16" s="192" t="s">
        <v>109</v>
      </c>
      <c r="D16" s="168" t="s">
        <v>95</v>
      </c>
      <c r="E16" s="170">
        <v>69.375</v>
      </c>
      <c r="F16" s="173"/>
      <c r="G16" s="173"/>
      <c r="H16" s="173">
        <v>98.39</v>
      </c>
      <c r="I16" s="173">
        <f>ROUND(E16*H16,2)</f>
        <v>6825.81</v>
      </c>
      <c r="J16" s="173">
        <v>31.61</v>
      </c>
      <c r="K16" s="173">
        <f>ROUND(E16*J16,2)</f>
        <v>2192.94</v>
      </c>
      <c r="L16" s="173">
        <v>21</v>
      </c>
      <c r="M16" s="173">
        <f>G16*(1+L16/100)</f>
        <v>0</v>
      </c>
      <c r="N16" s="173">
        <v>0.27994000000000002</v>
      </c>
      <c r="O16" s="173">
        <f>ROUND(E16*N16,2)</f>
        <v>19.420000000000002</v>
      </c>
      <c r="P16" s="173">
        <v>0</v>
      </c>
      <c r="Q16" s="173">
        <f>ROUND(E16*P16,2)</f>
        <v>0</v>
      </c>
      <c r="R16" s="173"/>
      <c r="S16" s="173"/>
      <c r="T16" s="174">
        <v>0.03</v>
      </c>
      <c r="U16" s="173">
        <f>ROUND(E16*T16,2)</f>
        <v>2.08</v>
      </c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96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>
        <v>8</v>
      </c>
      <c r="B17" s="166" t="s">
        <v>110</v>
      </c>
      <c r="C17" s="192" t="s">
        <v>111</v>
      </c>
      <c r="D17" s="168" t="s">
        <v>95</v>
      </c>
      <c r="E17" s="170">
        <v>13</v>
      </c>
      <c r="F17" s="173"/>
      <c r="G17" s="173"/>
      <c r="H17" s="173">
        <v>66.709999999999994</v>
      </c>
      <c r="I17" s="173">
        <f>ROUND(E17*H17,2)</f>
        <v>867.23</v>
      </c>
      <c r="J17" s="173">
        <v>23.290000000000006</v>
      </c>
      <c r="K17" s="173">
        <f>ROUND(E17*J17,2)</f>
        <v>302.77</v>
      </c>
      <c r="L17" s="173">
        <v>21</v>
      </c>
      <c r="M17" s="173">
        <f>G17*(1+L17/100)</f>
        <v>0</v>
      </c>
      <c r="N17" s="173">
        <v>0.18906999999999999</v>
      </c>
      <c r="O17" s="173">
        <f>ROUND(E17*N17,2)</f>
        <v>2.46</v>
      </c>
      <c r="P17" s="173">
        <v>0</v>
      </c>
      <c r="Q17" s="173">
        <f>ROUND(E17*P17,2)</f>
        <v>0</v>
      </c>
      <c r="R17" s="173"/>
      <c r="S17" s="173"/>
      <c r="T17" s="174">
        <v>0.02</v>
      </c>
      <c r="U17" s="173">
        <f>ROUND(E17*T17,2)</f>
        <v>0.26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96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>
        <v>9</v>
      </c>
      <c r="B18" s="166" t="s">
        <v>112</v>
      </c>
      <c r="C18" s="192" t="s">
        <v>113</v>
      </c>
      <c r="D18" s="168" t="s">
        <v>95</v>
      </c>
      <c r="E18" s="170">
        <v>133</v>
      </c>
      <c r="F18" s="173"/>
      <c r="G18" s="173"/>
      <c r="H18" s="173">
        <v>37.409999999999997</v>
      </c>
      <c r="I18" s="173">
        <f>ROUND(E18*H18,2)</f>
        <v>4975.53</v>
      </c>
      <c r="J18" s="173">
        <v>152.59</v>
      </c>
      <c r="K18" s="173">
        <f>ROUND(E18*J18,2)</f>
        <v>20294.47</v>
      </c>
      <c r="L18" s="173">
        <v>21</v>
      </c>
      <c r="M18" s="173">
        <f>G18*(1+L18/100)</f>
        <v>0</v>
      </c>
      <c r="N18" s="173">
        <v>7.3899999999999993E-2</v>
      </c>
      <c r="O18" s="173">
        <f>ROUND(E18*N18,2)</f>
        <v>9.83</v>
      </c>
      <c r="P18" s="173">
        <v>0</v>
      </c>
      <c r="Q18" s="173">
        <f>ROUND(E18*P18,2)</f>
        <v>0</v>
      </c>
      <c r="R18" s="173"/>
      <c r="S18" s="173"/>
      <c r="T18" s="174">
        <v>0.53</v>
      </c>
      <c r="U18" s="173">
        <f>ROUND(E18*T18,2)</f>
        <v>70.489999999999995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96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>
        <v>10</v>
      </c>
      <c r="B19" s="166" t="s">
        <v>114</v>
      </c>
      <c r="C19" s="192" t="s">
        <v>115</v>
      </c>
      <c r="D19" s="168" t="s">
        <v>95</v>
      </c>
      <c r="E19" s="170">
        <v>136</v>
      </c>
      <c r="F19" s="173"/>
      <c r="G19" s="173"/>
      <c r="H19" s="173">
        <v>405</v>
      </c>
      <c r="I19" s="173">
        <f>ROUND(E19*H19,2)</f>
        <v>55080</v>
      </c>
      <c r="J19" s="173">
        <v>0</v>
      </c>
      <c r="K19" s="173">
        <f>ROUND(E19*J19,2)</f>
        <v>0</v>
      </c>
      <c r="L19" s="173">
        <v>21</v>
      </c>
      <c r="M19" s="173">
        <f>G19*(1+L19/100)</f>
        <v>0</v>
      </c>
      <c r="N19" s="173">
        <v>9.06E-2</v>
      </c>
      <c r="O19" s="173">
        <f>ROUND(E19*N19,2)</f>
        <v>12.32</v>
      </c>
      <c r="P19" s="173">
        <v>0</v>
      </c>
      <c r="Q19" s="173">
        <f>ROUND(E19*P19,2)</f>
        <v>0</v>
      </c>
      <c r="R19" s="173"/>
      <c r="S19" s="173"/>
      <c r="T19" s="174">
        <v>0</v>
      </c>
      <c r="U19" s="173">
        <f>ROUND(E19*T19,2)</f>
        <v>0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116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x14ac:dyDescent="0.2">
      <c r="A20" s="162" t="s">
        <v>91</v>
      </c>
      <c r="B20" s="167" t="s">
        <v>58</v>
      </c>
      <c r="C20" s="193" t="s">
        <v>59</v>
      </c>
      <c r="D20" s="169"/>
      <c r="E20" s="171"/>
      <c r="F20" s="175"/>
      <c r="G20" s="175"/>
      <c r="H20" s="175"/>
      <c r="I20" s="175">
        <f>SUM(I21:I21)</f>
        <v>4448.8599999999997</v>
      </c>
      <c r="J20" s="175"/>
      <c r="K20" s="175">
        <f>SUM(K21:K21)</f>
        <v>1154.1400000000001</v>
      </c>
      <c r="L20" s="175"/>
      <c r="M20" s="175">
        <f>SUM(M21:M21)</f>
        <v>0</v>
      </c>
      <c r="N20" s="175"/>
      <c r="O20" s="175">
        <f>SUM(O21:O21)</f>
        <v>3.98</v>
      </c>
      <c r="P20" s="175"/>
      <c r="Q20" s="175">
        <f>SUM(Q21:Q21)</f>
        <v>0</v>
      </c>
      <c r="R20" s="175"/>
      <c r="S20" s="175"/>
      <c r="T20" s="176"/>
      <c r="U20" s="175">
        <f>SUM(U21:U21)</f>
        <v>3.64</v>
      </c>
      <c r="AE20" t="s">
        <v>92</v>
      </c>
    </row>
    <row r="21" spans="1:60" ht="22.5" outlineLevel="1" x14ac:dyDescent="0.2">
      <c r="A21" s="161">
        <v>11</v>
      </c>
      <c r="B21" s="166" t="s">
        <v>117</v>
      </c>
      <c r="C21" s="192" t="s">
        <v>118</v>
      </c>
      <c r="D21" s="168" t="s">
        <v>119</v>
      </c>
      <c r="E21" s="170">
        <v>26</v>
      </c>
      <c r="F21" s="173"/>
      <c r="G21" s="173"/>
      <c r="H21" s="173">
        <v>171.11</v>
      </c>
      <c r="I21" s="173">
        <f>ROUND(E21*H21,2)</f>
        <v>4448.8599999999997</v>
      </c>
      <c r="J21" s="173">
        <v>44.389999999999986</v>
      </c>
      <c r="K21" s="173">
        <f>ROUND(E21*J21,2)</f>
        <v>1154.1400000000001</v>
      </c>
      <c r="L21" s="173">
        <v>21</v>
      </c>
      <c r="M21" s="173">
        <f>G21*(1+L21/100)</f>
        <v>0</v>
      </c>
      <c r="N21" s="173">
        <v>0.15304999999999999</v>
      </c>
      <c r="O21" s="173">
        <f>ROUND(E21*N21,2)</f>
        <v>3.98</v>
      </c>
      <c r="P21" s="173">
        <v>0</v>
      </c>
      <c r="Q21" s="173">
        <f>ROUND(E21*P21,2)</f>
        <v>0</v>
      </c>
      <c r="R21" s="173"/>
      <c r="S21" s="173"/>
      <c r="T21" s="174">
        <v>0.14000000000000001</v>
      </c>
      <c r="U21" s="173">
        <f>ROUND(E21*T21,2)</f>
        <v>3.64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96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x14ac:dyDescent="0.2">
      <c r="A22" s="162" t="s">
        <v>91</v>
      </c>
      <c r="B22" s="167" t="s">
        <v>60</v>
      </c>
      <c r="C22" s="193" t="s">
        <v>61</v>
      </c>
      <c r="D22" s="169"/>
      <c r="E22" s="171"/>
      <c r="F22" s="175"/>
      <c r="G22" s="175"/>
      <c r="H22" s="175"/>
      <c r="I22" s="175">
        <f>SUM(I23:I26)</f>
        <v>610.5</v>
      </c>
      <c r="J22" s="175"/>
      <c r="K22" s="175">
        <f>SUM(K23:K26)</f>
        <v>1892.55</v>
      </c>
      <c r="L22" s="175"/>
      <c r="M22" s="175">
        <f>SUM(M23:M26)</f>
        <v>0</v>
      </c>
      <c r="N22" s="175"/>
      <c r="O22" s="175">
        <f>SUM(O23:O26)</f>
        <v>0</v>
      </c>
      <c r="P22" s="175"/>
      <c r="Q22" s="175">
        <f>SUM(Q23:Q26)</f>
        <v>0</v>
      </c>
      <c r="R22" s="175"/>
      <c r="S22" s="175"/>
      <c r="T22" s="176"/>
      <c r="U22" s="175">
        <f>SUM(U23:U26)</f>
        <v>0.65999999999999992</v>
      </c>
      <c r="AE22" t="s">
        <v>92</v>
      </c>
    </row>
    <row r="23" spans="1:60" outlineLevel="1" x14ac:dyDescent="0.2">
      <c r="A23" s="161">
        <v>12</v>
      </c>
      <c r="B23" s="166" t="s">
        <v>120</v>
      </c>
      <c r="C23" s="192" t="s">
        <v>121</v>
      </c>
      <c r="D23" s="168" t="s">
        <v>122</v>
      </c>
      <c r="E23" s="170">
        <v>6.1050000000000004</v>
      </c>
      <c r="F23" s="173"/>
      <c r="G23" s="173"/>
      <c r="H23" s="173">
        <v>0</v>
      </c>
      <c r="I23" s="173">
        <f>ROUND(E23*H23,2)</f>
        <v>0</v>
      </c>
      <c r="J23" s="173">
        <v>40</v>
      </c>
      <c r="K23" s="173">
        <f>ROUND(E23*J23,2)</f>
        <v>244.2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/>
      <c r="T23" s="174">
        <v>0.01</v>
      </c>
      <c r="U23" s="173">
        <f>ROUND(E23*T23,2)</f>
        <v>0.06</v>
      </c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96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>
        <v>13</v>
      </c>
      <c r="B24" s="166" t="s">
        <v>123</v>
      </c>
      <c r="C24" s="192" t="s">
        <v>124</v>
      </c>
      <c r="D24" s="168" t="s">
        <v>122</v>
      </c>
      <c r="E24" s="170">
        <v>122.1</v>
      </c>
      <c r="F24" s="173"/>
      <c r="G24" s="173"/>
      <c r="H24" s="173">
        <v>0</v>
      </c>
      <c r="I24" s="173">
        <f>ROUND(E24*H24,2)</f>
        <v>0</v>
      </c>
      <c r="J24" s="173">
        <v>8.5</v>
      </c>
      <c r="K24" s="173">
        <f>ROUND(E24*J24,2)</f>
        <v>1037.8499999999999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/>
      <c r="T24" s="174">
        <v>0</v>
      </c>
      <c r="U24" s="173">
        <f>ROUND(E24*T24,2)</f>
        <v>0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96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>
        <v>14</v>
      </c>
      <c r="B25" s="166" t="s">
        <v>125</v>
      </c>
      <c r="C25" s="192" t="s">
        <v>126</v>
      </c>
      <c r="D25" s="168" t="s">
        <v>122</v>
      </c>
      <c r="E25" s="170">
        <v>6.1050000000000004</v>
      </c>
      <c r="F25" s="173"/>
      <c r="G25" s="173"/>
      <c r="H25" s="173">
        <v>0</v>
      </c>
      <c r="I25" s="173">
        <f>ROUND(E25*H25,2)</f>
        <v>0</v>
      </c>
      <c r="J25" s="173">
        <v>100</v>
      </c>
      <c r="K25" s="173">
        <f>ROUND(E25*J25,2)</f>
        <v>610.5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/>
      <c r="T25" s="174">
        <v>9.9000000000000005E-2</v>
      </c>
      <c r="U25" s="173">
        <f>ROUND(E25*T25,2)</f>
        <v>0.6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96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>
        <v>15</v>
      </c>
      <c r="B26" s="166" t="s">
        <v>127</v>
      </c>
      <c r="C26" s="192" t="s">
        <v>128</v>
      </c>
      <c r="D26" s="168" t="s">
        <v>122</v>
      </c>
      <c r="E26" s="170">
        <v>6.1050000000000004</v>
      </c>
      <c r="F26" s="173"/>
      <c r="G26" s="173"/>
      <c r="H26" s="173">
        <v>100</v>
      </c>
      <c r="I26" s="173">
        <f>ROUND(E26*H26,2)</f>
        <v>610.5</v>
      </c>
      <c r="J26" s="173">
        <v>0</v>
      </c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/>
      <c r="T26" s="174">
        <v>0</v>
      </c>
      <c r="U26" s="173">
        <f>ROUND(E26*T26,2)</f>
        <v>0</v>
      </c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96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x14ac:dyDescent="0.2">
      <c r="A27" s="162" t="s">
        <v>91</v>
      </c>
      <c r="B27" s="167" t="s">
        <v>62</v>
      </c>
      <c r="C27" s="193" t="s">
        <v>63</v>
      </c>
      <c r="D27" s="169"/>
      <c r="E27" s="171"/>
      <c r="F27" s="175"/>
      <c r="G27" s="175"/>
      <c r="H27" s="175"/>
      <c r="I27" s="175">
        <f>SUM(I28:I28)</f>
        <v>0</v>
      </c>
      <c r="J27" s="175"/>
      <c r="K27" s="175">
        <f>SUM(K28:K28)</f>
        <v>4800.83</v>
      </c>
      <c r="L27" s="175"/>
      <c r="M27" s="175">
        <f>SUM(M28:M28)</f>
        <v>0</v>
      </c>
      <c r="N27" s="175"/>
      <c r="O27" s="175">
        <f>SUM(O28:O28)</f>
        <v>0</v>
      </c>
      <c r="P27" s="175"/>
      <c r="Q27" s="175">
        <f>SUM(Q28:Q28)</f>
        <v>0</v>
      </c>
      <c r="R27" s="175"/>
      <c r="S27" s="175"/>
      <c r="T27" s="176"/>
      <c r="U27" s="175">
        <f>SUM(U28:U28)</f>
        <v>18.72</v>
      </c>
      <c r="AE27" t="s">
        <v>92</v>
      </c>
    </row>
    <row r="28" spans="1:60" outlineLevel="1" x14ac:dyDescent="0.2">
      <c r="A28" s="186">
        <v>16</v>
      </c>
      <c r="B28" s="187" t="s">
        <v>129</v>
      </c>
      <c r="C28" s="194" t="s">
        <v>130</v>
      </c>
      <c r="D28" s="188" t="s">
        <v>122</v>
      </c>
      <c r="E28" s="189">
        <v>48.008299999999998</v>
      </c>
      <c r="F28" s="190"/>
      <c r="G28" s="190"/>
      <c r="H28" s="190">
        <v>0</v>
      </c>
      <c r="I28" s="190">
        <f>ROUND(E28*H28,2)</f>
        <v>0</v>
      </c>
      <c r="J28" s="190">
        <v>100</v>
      </c>
      <c r="K28" s="190">
        <f>ROUND(E28*J28,2)</f>
        <v>4800.83</v>
      </c>
      <c r="L28" s="190">
        <v>21</v>
      </c>
      <c r="M28" s="190">
        <f>G28*(1+L28/100)</f>
        <v>0</v>
      </c>
      <c r="N28" s="190">
        <v>0</v>
      </c>
      <c r="O28" s="190">
        <f>ROUND(E28*N28,2)</f>
        <v>0</v>
      </c>
      <c r="P28" s="190">
        <v>0</v>
      </c>
      <c r="Q28" s="190">
        <f>ROUND(E28*P28,2)</f>
        <v>0</v>
      </c>
      <c r="R28" s="190"/>
      <c r="S28" s="190"/>
      <c r="T28" s="191">
        <v>0.39</v>
      </c>
      <c r="U28" s="190">
        <f>ROUND(E28*T28,2)</f>
        <v>18.72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96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x14ac:dyDescent="0.2">
      <c r="A29" s="6"/>
      <c r="B29" s="7" t="s">
        <v>131</v>
      </c>
      <c r="C29" s="195" t="s">
        <v>131</v>
      </c>
      <c r="D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v>15</v>
      </c>
      <c r="AD29">
        <v>21</v>
      </c>
    </row>
    <row r="30" spans="1:60" x14ac:dyDescent="0.2">
      <c r="C30" s="196"/>
      <c r="D30" s="148"/>
      <c r="AE30" t="s">
        <v>132</v>
      </c>
    </row>
    <row r="31" spans="1:60" x14ac:dyDescent="0.2">
      <c r="D31" s="148"/>
    </row>
    <row r="32" spans="1:60" x14ac:dyDescent="0.2">
      <c r="D32" s="148"/>
    </row>
    <row r="33" spans="4:4" x14ac:dyDescent="0.2">
      <c r="D33" s="148"/>
    </row>
    <row r="34" spans="4:4" x14ac:dyDescent="0.2">
      <c r="D34" s="148"/>
    </row>
    <row r="35" spans="4:4" x14ac:dyDescent="0.2">
      <c r="D35" s="148"/>
    </row>
    <row r="36" spans="4:4" x14ac:dyDescent="0.2">
      <c r="D36" s="148"/>
    </row>
    <row r="37" spans="4:4" x14ac:dyDescent="0.2">
      <c r="D37" s="148"/>
    </row>
    <row r="38" spans="4:4" x14ac:dyDescent="0.2">
      <c r="D38" s="148"/>
    </row>
    <row r="39" spans="4:4" x14ac:dyDescent="0.2">
      <c r="D39" s="148"/>
    </row>
    <row r="40" spans="4:4" x14ac:dyDescent="0.2">
      <c r="D40" s="148"/>
    </row>
    <row r="41" spans="4:4" x14ac:dyDescent="0.2">
      <c r="D41" s="148"/>
    </row>
    <row r="42" spans="4:4" x14ac:dyDescent="0.2">
      <c r="D42" s="148"/>
    </row>
    <row r="43" spans="4:4" x14ac:dyDescent="0.2">
      <c r="D43" s="148"/>
    </row>
    <row r="44" spans="4:4" x14ac:dyDescent="0.2">
      <c r="D44" s="148"/>
    </row>
    <row r="45" spans="4:4" x14ac:dyDescent="0.2">
      <c r="D45" s="148"/>
    </row>
    <row r="46" spans="4:4" x14ac:dyDescent="0.2">
      <c r="D46" s="148"/>
    </row>
    <row r="47" spans="4:4" x14ac:dyDescent="0.2">
      <c r="D47" s="148"/>
    </row>
    <row r="48" spans="4:4" x14ac:dyDescent="0.2">
      <c r="D48" s="148"/>
    </row>
    <row r="49" spans="4:4" x14ac:dyDescent="0.2">
      <c r="D49" s="148"/>
    </row>
    <row r="50" spans="4:4" x14ac:dyDescent="0.2">
      <c r="D50" s="148"/>
    </row>
    <row r="51" spans="4:4" x14ac:dyDescent="0.2">
      <c r="D51" s="148"/>
    </row>
    <row r="52" spans="4:4" x14ac:dyDescent="0.2">
      <c r="D52" s="148"/>
    </row>
    <row r="53" spans="4:4" x14ac:dyDescent="0.2">
      <c r="D53" s="148"/>
    </row>
    <row r="54" spans="4:4" x14ac:dyDescent="0.2">
      <c r="D54" s="148"/>
    </row>
    <row r="55" spans="4:4" x14ac:dyDescent="0.2">
      <c r="D55" s="148"/>
    </row>
    <row r="56" spans="4:4" x14ac:dyDescent="0.2">
      <c r="D56" s="148"/>
    </row>
    <row r="57" spans="4:4" x14ac:dyDescent="0.2">
      <c r="D57" s="148"/>
    </row>
    <row r="58" spans="4:4" x14ac:dyDescent="0.2">
      <c r="D58" s="148"/>
    </row>
    <row r="59" spans="4:4" x14ac:dyDescent="0.2">
      <c r="D59" s="148"/>
    </row>
    <row r="60" spans="4:4" x14ac:dyDescent="0.2">
      <c r="D60" s="148"/>
    </row>
    <row r="61" spans="4:4" x14ac:dyDescent="0.2">
      <c r="D61" s="148"/>
    </row>
    <row r="62" spans="4:4" x14ac:dyDescent="0.2">
      <c r="D62" s="148"/>
    </row>
    <row r="63" spans="4:4" x14ac:dyDescent="0.2">
      <c r="D63" s="148"/>
    </row>
    <row r="64" spans="4:4" x14ac:dyDescent="0.2">
      <c r="D64" s="148"/>
    </row>
    <row r="65" spans="4:4" x14ac:dyDescent="0.2">
      <c r="D65" s="148"/>
    </row>
    <row r="66" spans="4:4" x14ac:dyDescent="0.2">
      <c r="D66" s="148"/>
    </row>
    <row r="67" spans="4:4" x14ac:dyDescent="0.2">
      <c r="D67" s="148"/>
    </row>
    <row r="68" spans="4:4" x14ac:dyDescent="0.2">
      <c r="D68" s="148"/>
    </row>
    <row r="69" spans="4:4" x14ac:dyDescent="0.2">
      <c r="D69" s="148"/>
    </row>
    <row r="70" spans="4:4" x14ac:dyDescent="0.2">
      <c r="D70" s="148"/>
    </row>
    <row r="71" spans="4:4" x14ac:dyDescent="0.2">
      <c r="D71" s="148"/>
    </row>
    <row r="72" spans="4:4" x14ac:dyDescent="0.2">
      <c r="D72" s="148"/>
    </row>
    <row r="73" spans="4:4" x14ac:dyDescent="0.2">
      <c r="D73" s="148"/>
    </row>
    <row r="74" spans="4:4" x14ac:dyDescent="0.2">
      <c r="D74" s="148"/>
    </row>
    <row r="75" spans="4:4" x14ac:dyDescent="0.2">
      <c r="D75" s="148"/>
    </row>
    <row r="76" spans="4:4" x14ac:dyDescent="0.2">
      <c r="D76" s="148"/>
    </row>
    <row r="77" spans="4:4" x14ac:dyDescent="0.2">
      <c r="D77" s="148"/>
    </row>
    <row r="78" spans="4:4" x14ac:dyDescent="0.2">
      <c r="D78" s="148"/>
    </row>
    <row r="79" spans="4:4" x14ac:dyDescent="0.2">
      <c r="D79" s="148"/>
    </row>
    <row r="80" spans="4:4" x14ac:dyDescent="0.2">
      <c r="D80" s="148"/>
    </row>
    <row r="81" spans="4:4" x14ac:dyDescent="0.2">
      <c r="D81" s="148"/>
    </row>
    <row r="82" spans="4:4" x14ac:dyDescent="0.2">
      <c r="D82" s="148"/>
    </row>
    <row r="83" spans="4:4" x14ac:dyDescent="0.2">
      <c r="D83" s="148"/>
    </row>
    <row r="84" spans="4:4" x14ac:dyDescent="0.2">
      <c r="D84" s="148"/>
    </row>
    <row r="85" spans="4:4" x14ac:dyDescent="0.2">
      <c r="D85" s="148"/>
    </row>
    <row r="86" spans="4:4" x14ac:dyDescent="0.2">
      <c r="D86" s="148"/>
    </row>
    <row r="87" spans="4:4" x14ac:dyDescent="0.2">
      <c r="D87" s="148"/>
    </row>
    <row r="88" spans="4:4" x14ac:dyDescent="0.2">
      <c r="D88" s="148"/>
    </row>
    <row r="89" spans="4:4" x14ac:dyDescent="0.2">
      <c r="D89" s="148"/>
    </row>
    <row r="90" spans="4:4" x14ac:dyDescent="0.2">
      <c r="D90" s="148"/>
    </row>
    <row r="91" spans="4:4" x14ac:dyDescent="0.2">
      <c r="D91" s="148"/>
    </row>
    <row r="92" spans="4:4" x14ac:dyDescent="0.2">
      <c r="D92" s="148"/>
    </row>
    <row r="93" spans="4:4" x14ac:dyDescent="0.2">
      <c r="D93" s="148"/>
    </row>
    <row r="94" spans="4:4" x14ac:dyDescent="0.2">
      <c r="D94" s="148"/>
    </row>
    <row r="95" spans="4:4" x14ac:dyDescent="0.2">
      <c r="D95" s="148"/>
    </row>
    <row r="96" spans="4:4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Pokyny pro vyplnění</vt:lpstr>
      <vt:lpstr>Stavba</vt:lpstr>
      <vt:lpstr>VzorPolozky</vt:lpstr>
      <vt:lpstr> Pol</vt:lpstr>
      <vt:lpstr>List1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</dc:creator>
  <cp:lastModifiedBy>starosta</cp:lastModifiedBy>
  <cp:lastPrinted>2014-02-28T09:52:57Z</cp:lastPrinted>
  <dcterms:created xsi:type="dcterms:W3CDTF">2009-04-08T07:15:50Z</dcterms:created>
  <dcterms:modified xsi:type="dcterms:W3CDTF">2017-06-02T11:47:53Z</dcterms:modified>
</cp:coreProperties>
</file>